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9020" windowHeight="10980" activeTab="1"/>
  </bookViews>
  <sheets>
    <sheet name="стр.1_4" sheetId="4" r:id="rId1"/>
    <sheet name="стр.5_6 (2)" sheetId="15" r:id="rId2"/>
    <sheet name="стр.5_6" sheetId="5" state="hidden" r:id="rId3"/>
    <sheet name="Z V 23" sheetId="16" r:id="rId4"/>
    <sheet name="Z V 21" sheetId="14" state="hidden" r:id="rId5"/>
    <sheet name="S 23" sheetId="17" r:id="rId6"/>
    <sheet name="S 21" sheetId="13" state="hidden" r:id="rId7"/>
    <sheet name="V" sheetId="6" state="hidden" r:id="rId8"/>
    <sheet name="Z" sheetId="7" state="hidden" r:id="rId9"/>
    <sheet name="S" sheetId="9" state="hidden" r:id="rId10"/>
    <sheet name="Лист1" sheetId="18" r:id="rId11"/>
  </sheets>
  <externalReferences>
    <externalReference r:id="rId12"/>
  </externalReferences>
  <definedNames>
    <definedName name="TABLE" localSheetId="0">стр.1_4!#REF!</definedName>
    <definedName name="TABLE" localSheetId="2">стр.5_6!#REF!</definedName>
    <definedName name="TABLE" localSheetId="1">'стр.5_6 (2)'!#REF!</definedName>
    <definedName name="TABLE_2" localSheetId="0">стр.1_4!#REF!</definedName>
    <definedName name="TABLE_2" localSheetId="2">стр.5_6!#REF!</definedName>
    <definedName name="TABLE_2" localSheetId="1">'стр.5_6 (2)'!#REF!</definedName>
    <definedName name="_xlnm.Print_Titles" localSheetId="0">стр.1_4!$29:$32</definedName>
    <definedName name="_xlnm.Print_Titles" localSheetId="2">стр.5_6!$3:$6</definedName>
    <definedName name="_xlnm.Print_Titles" localSheetId="1">'стр.5_6 (2)'!$3:$6</definedName>
    <definedName name="_xlnm.Print_Area" localSheetId="0">стр.1_4!$A$1:$CE$117</definedName>
    <definedName name="_xlnm.Print_Area" localSheetId="2">стр.5_6!$A$1:$DI$60</definedName>
    <definedName name="_xlnm.Print_Area" localSheetId="1">'стр.5_6 (2)'!$A$1:$DJ$59</definedName>
  </definedNames>
  <calcPr calcId="145621"/>
</workbook>
</file>

<file path=xl/calcChain.xml><?xml version="1.0" encoding="utf-8"?>
<calcChain xmlns="http://schemas.openxmlformats.org/spreadsheetml/2006/main">
  <c r="DJ26" i="15" l="1"/>
  <c r="DH29" i="15"/>
  <c r="DH26" i="15" s="1"/>
  <c r="DI29" i="15"/>
  <c r="DI26" i="15" s="1"/>
  <c r="DJ29" i="15"/>
  <c r="DG29" i="15"/>
  <c r="DG26" i="15" s="1"/>
  <c r="DH24" i="15" l="1"/>
  <c r="DI24" i="15"/>
  <c r="DG24" i="15"/>
  <c r="DH16" i="15"/>
  <c r="DI16" i="15"/>
  <c r="DG16" i="15"/>
  <c r="DH13" i="15"/>
  <c r="DI13" i="15"/>
  <c r="DG13" i="15"/>
  <c r="CC40" i="4"/>
  <c r="CD40" i="4"/>
  <c r="CC48" i="4"/>
  <c r="CD48" i="4"/>
  <c r="CC98" i="4"/>
  <c r="CD98" i="4"/>
  <c r="CB98" i="4"/>
  <c r="CE95" i="4"/>
  <c r="CC95" i="4"/>
  <c r="CD95" i="4"/>
  <c r="CB95" i="4"/>
  <c r="CC84" i="4"/>
  <c r="CD84" i="4"/>
  <c r="CB84" i="4"/>
  <c r="CC82" i="4"/>
  <c r="CD82" i="4"/>
  <c r="CB82" i="4"/>
  <c r="CC67" i="4"/>
  <c r="CD67" i="4"/>
  <c r="CB67" i="4"/>
  <c r="CC63" i="4"/>
  <c r="CD63" i="4"/>
  <c r="CB63" i="4"/>
  <c r="CB48" i="4"/>
  <c r="CE40" i="4"/>
  <c r="CB40" i="4"/>
  <c r="DI18" i="15" l="1"/>
  <c r="DJ18" i="15"/>
  <c r="CB51" i="4" l="1"/>
  <c r="CB41" i="4"/>
  <c r="CB44" i="4"/>
  <c r="DH31" i="15" l="1"/>
  <c r="DI31" i="15"/>
  <c r="DG31" i="15"/>
  <c r="CB39" i="4" l="1"/>
  <c r="CC39" i="4"/>
  <c r="CD39" i="4"/>
  <c r="DH23" i="15"/>
  <c r="DG23" i="15"/>
  <c r="DG15" i="15"/>
  <c r="DG12" i="15"/>
  <c r="DJ37" i="15"/>
  <c r="DI37" i="15"/>
  <c r="DH37" i="15"/>
  <c r="DG37" i="15"/>
  <c r="DJ31" i="15"/>
  <c r="DJ23" i="15"/>
  <c r="DI23" i="15"/>
  <c r="DJ20" i="15"/>
  <c r="DI20" i="15"/>
  <c r="DH20" i="15"/>
  <c r="DG20" i="15"/>
  <c r="DJ19" i="15"/>
  <c r="DI19" i="15"/>
  <c r="DH19" i="15"/>
  <c r="DG19" i="15"/>
  <c r="DI15" i="15"/>
  <c r="DH15" i="15"/>
  <c r="DJ15" i="15"/>
  <c r="DJ12" i="15"/>
  <c r="DI12" i="15"/>
  <c r="DH12" i="15"/>
  <c r="DJ11" i="15" l="1"/>
  <c r="DH11" i="15"/>
  <c r="DI11" i="15"/>
  <c r="DG11" i="15"/>
  <c r="DG30" i="5"/>
  <c r="DH30" i="5"/>
  <c r="DF30" i="5"/>
  <c r="DG23" i="5"/>
  <c r="DH23" i="5"/>
  <c r="DF23" i="5"/>
  <c r="DG16" i="5"/>
  <c r="DH16" i="5"/>
  <c r="DF16" i="5"/>
  <c r="DG13" i="5"/>
  <c r="DH13" i="5"/>
  <c r="DF13" i="5"/>
  <c r="DI30" i="15" l="1"/>
  <c r="DJ7" i="15"/>
  <c r="DI7" i="15"/>
  <c r="DH7" i="15"/>
  <c r="DH30" i="15"/>
  <c r="DG7" i="15"/>
  <c r="DJ30" i="15"/>
  <c r="DG30" i="15" l="1"/>
  <c r="CB66" i="4"/>
  <c r="DG15" i="5" l="1"/>
  <c r="DI15" i="5"/>
  <c r="DF15" i="5"/>
  <c r="DI23" i="5"/>
  <c r="DI22" i="5" s="1"/>
  <c r="DG37" i="5"/>
  <c r="DH37" i="5"/>
  <c r="DI37" i="5"/>
  <c r="DF37" i="5"/>
  <c r="DG12" i="5"/>
  <c r="DH12" i="5"/>
  <c r="DI12" i="5"/>
  <c r="DH15" i="5"/>
  <c r="DG19" i="5"/>
  <c r="DH19" i="5"/>
  <c r="DI19" i="5"/>
  <c r="DG22" i="5"/>
  <c r="DH22" i="5"/>
  <c r="DF22" i="5"/>
  <c r="DF19" i="5"/>
  <c r="DF12" i="5"/>
  <c r="CC108" i="4"/>
  <c r="CD108" i="4"/>
  <c r="CB108" i="4"/>
  <c r="CC104" i="4"/>
  <c r="CD104" i="4"/>
  <c r="CB104" i="4"/>
  <c r="CC101" i="4"/>
  <c r="CD101" i="4"/>
  <c r="CE101" i="4"/>
  <c r="CB101" i="4"/>
  <c r="CC89" i="4"/>
  <c r="CD89" i="4"/>
  <c r="CB89" i="4"/>
  <c r="CC85" i="4"/>
  <c r="CD85" i="4"/>
  <c r="CB85" i="4"/>
  <c r="CD81" i="4"/>
  <c r="CC75" i="4"/>
  <c r="CD75" i="4"/>
  <c r="CB75" i="4"/>
  <c r="CC66" i="4"/>
  <c r="CD66" i="4"/>
  <c r="DH18" i="5" l="1"/>
  <c r="DH11" i="5" s="1"/>
  <c r="CD91" i="4"/>
  <c r="DG18" i="5"/>
  <c r="DG11" i="5" s="1"/>
  <c r="CC91" i="4"/>
  <c r="DF18" i="5"/>
  <c r="DF11" i="5" s="1"/>
  <c r="CB91" i="4"/>
  <c r="CE91" i="4"/>
  <c r="CE61" i="4" s="1"/>
  <c r="CC74" i="4"/>
  <c r="CC81" i="4"/>
  <c r="CB74" i="4"/>
  <c r="CD74" i="4"/>
  <c r="DI18" i="5"/>
  <c r="DI11" i="5" s="1"/>
  <c r="CB81" i="4"/>
  <c r="CD62" i="4"/>
  <c r="CC62" i="4"/>
  <c r="CB62" i="4"/>
  <c r="CE39" i="4"/>
  <c r="CC54" i="4"/>
  <c r="CD54" i="4"/>
  <c r="CE54" i="4"/>
  <c r="CB54" i="4"/>
  <c r="CC51" i="4"/>
  <c r="CD51" i="4"/>
  <c r="CE51" i="4"/>
  <c r="CD47" i="4"/>
  <c r="CC61" i="4" l="1"/>
  <c r="CD61" i="4"/>
  <c r="CB61" i="4"/>
  <c r="DI7" i="5"/>
  <c r="DI25" i="5"/>
  <c r="CB47" i="4"/>
  <c r="DF7" i="5"/>
  <c r="DF28" i="5" s="1"/>
  <c r="DF25" i="5" s="1"/>
  <c r="DG7" i="5"/>
  <c r="DG28" i="5" s="1"/>
  <c r="DG25" i="5" s="1"/>
  <c r="DH7" i="5"/>
  <c r="DH28" i="5" s="1"/>
  <c r="DH25" i="5" s="1"/>
  <c r="DH29" i="5"/>
  <c r="CC47" i="4"/>
  <c r="DF29" i="5" l="1"/>
  <c r="DG29" i="5"/>
  <c r="CE50" i="4"/>
  <c r="CE47" i="4" s="1"/>
  <c r="CC44" i="4"/>
  <c r="CD44" i="4"/>
  <c r="CE44" i="4"/>
  <c r="CC37" i="4"/>
  <c r="CC36" i="4" s="1"/>
  <c r="CD37" i="4"/>
  <c r="CD36" i="4" s="1"/>
  <c r="CE37" i="4"/>
  <c r="CE36" i="4" s="1"/>
  <c r="CB37" i="4"/>
  <c r="CB36" i="4" s="1"/>
  <c r="CD35" i="4" l="1"/>
  <c r="CE35" i="4"/>
  <c r="CC35" i="4"/>
  <c r="CB35" i="4"/>
</calcChain>
</file>

<file path=xl/sharedStrings.xml><?xml version="1.0" encoding="utf-8"?>
<sst xmlns="http://schemas.openxmlformats.org/spreadsheetml/2006/main" count="2186" uniqueCount="480">
  <si>
    <t>Наименование показателя</t>
  </si>
  <si>
    <t>Код строки</t>
  </si>
  <si>
    <t xml:space="preserve"> г.</t>
  </si>
  <si>
    <t>текущий финансовый год</t>
  </si>
  <si>
    <t>первый год планового периода</t>
  </si>
  <si>
    <t>второй год планового периода</t>
  </si>
  <si>
    <t>за пределами планового периода</t>
  </si>
  <si>
    <t>Сумма</t>
  </si>
  <si>
    <t>1</t>
  </si>
  <si>
    <t>2</t>
  </si>
  <si>
    <t>3</t>
  </si>
  <si>
    <t>4</t>
  </si>
  <si>
    <t>5</t>
  </si>
  <si>
    <t>6</t>
  </si>
  <si>
    <t>7</t>
  </si>
  <si>
    <t>8</t>
  </si>
  <si>
    <t>(наименование должности уполномоченного лица)</t>
  </si>
  <si>
    <t>(подпись)</t>
  </si>
  <si>
    <t>(расшифровка подписи)</t>
  </si>
  <si>
    <t>"</t>
  </si>
  <si>
    <t>Утверждаю</t>
  </si>
  <si>
    <t>Коды</t>
  </si>
  <si>
    <t>по Сводному реестру</t>
  </si>
  <si>
    <t>глава по БК</t>
  </si>
  <si>
    <t>Орган, осуществляющий</t>
  </si>
  <si>
    <t>функции и полномочия учредителя</t>
  </si>
  <si>
    <t>ИНН</t>
  </si>
  <si>
    <t>КПП</t>
  </si>
  <si>
    <t>по ОКЕИ</t>
  </si>
  <si>
    <t>383</t>
  </si>
  <si>
    <t>Учреждение</t>
  </si>
  <si>
    <t>Единица измерения: руб.</t>
  </si>
  <si>
    <t>Раздел 1. Поступления и выплаты</t>
  </si>
  <si>
    <t>0001</t>
  </si>
  <si>
    <t>х</t>
  </si>
  <si>
    <t>0002</t>
  </si>
  <si>
    <t>Доходы, всего:</t>
  </si>
  <si>
    <t>1000</t>
  </si>
  <si>
    <t>в том числе:
доходы от собственности, всего</t>
  </si>
  <si>
    <t>1100</t>
  </si>
  <si>
    <t>120</t>
  </si>
  <si>
    <t>в том числе:</t>
  </si>
  <si>
    <t>1110</t>
  </si>
  <si>
    <t>доходы от оказания услуг, работ, компенсации затрат учреждений, всего</t>
  </si>
  <si>
    <t>1200</t>
  </si>
  <si>
    <t>130</t>
  </si>
  <si>
    <t>в том числе:
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</si>
  <si>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1210</t>
  </si>
  <si>
    <t>доходы от штрафов, пеней, иных сумм принудительного изъятия, всего</t>
  </si>
  <si>
    <t>1300</t>
  </si>
  <si>
    <t>140</t>
  </si>
  <si>
    <t>1310</t>
  </si>
  <si>
    <t>безвозмездные денежные поступления, всего</t>
  </si>
  <si>
    <t>1400</t>
  </si>
  <si>
    <t>150</t>
  </si>
  <si>
    <t>прочие доходы, всего</t>
  </si>
  <si>
    <t>1500</t>
  </si>
  <si>
    <t>180</t>
  </si>
  <si>
    <t>1510</t>
  </si>
  <si>
    <t>1980</t>
  </si>
  <si>
    <t>1981</t>
  </si>
  <si>
    <t>510</t>
  </si>
  <si>
    <t>Расходы, всего</t>
  </si>
  <si>
    <t>2000</t>
  </si>
  <si>
    <t>в том числе:
на выплаты персоналу, всего</t>
  </si>
  <si>
    <t>2100</t>
  </si>
  <si>
    <t>в том числе:
оплата труда</t>
  </si>
  <si>
    <t>2110</t>
  </si>
  <si>
    <t>111</t>
  </si>
  <si>
    <t>прочие выплаты персоналу, в том числе компенсационного характера</t>
  </si>
  <si>
    <t>2120</t>
  </si>
  <si>
    <t>112</t>
  </si>
  <si>
    <t>иные выплаты, за исключением фонда оплаты труда учреждения, для выполнения отдельных полномочий</t>
  </si>
  <si>
    <t>2130</t>
  </si>
  <si>
    <t>113</t>
  </si>
  <si>
    <t>взносы по обязательному социальному страхованию на выплаты по оплате труда работников и иные выплаты работникам учреждений, всего</t>
  </si>
  <si>
    <t>2140</t>
  </si>
  <si>
    <t>119</t>
  </si>
  <si>
    <t>в том числе:
на выплаты по оплате труда</t>
  </si>
  <si>
    <t>2141</t>
  </si>
  <si>
    <t>на иные выплаты работникам</t>
  </si>
  <si>
    <t>2142</t>
  </si>
  <si>
    <t>денежное довольствие военнослужащих и сотрудников, имеющих специальные звания</t>
  </si>
  <si>
    <t>2150</t>
  </si>
  <si>
    <t>131</t>
  </si>
  <si>
    <t>иные выплаты военнослужащим и сотрудникам, имеющим специальные звания</t>
  </si>
  <si>
    <t>2160</t>
  </si>
  <si>
    <t>134</t>
  </si>
  <si>
    <t>страховые взносы на обязательное социальное страхование в части выплат персоналу, подлежащих обложению страховыми взносами</t>
  </si>
  <si>
    <t>2170</t>
  </si>
  <si>
    <t>139</t>
  </si>
  <si>
    <t>в том числе:
на оплату труда стажеров</t>
  </si>
  <si>
    <t>2171</t>
  </si>
  <si>
    <t>на иные выплаты гражданским лицам (денежное содержание)</t>
  </si>
  <si>
    <t>2172</t>
  </si>
  <si>
    <t>социальные и иные выплаты населению, всего</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</si>
  <si>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</si>
  <si>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</si>
  <si>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</si>
  <si>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</si>
  <si>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</si>
  <si>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</si>
  <si>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</si>
  <si>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</si>
  <si>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выплата стипендий, осуществление иных расходов на социальную поддержку обучающихся за счет средств стипендиального фонда</t>
  </si>
  <si>
    <t>2220</t>
  </si>
  <si>
    <t>340</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</si>
  <si>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</si>
  <si>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</si>
  <si>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</si>
  <si>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социальное обеспечение детей-сирот и детей, оставшихся без попечения родителей</t>
  </si>
  <si>
    <t>2240</t>
  </si>
  <si>
    <t>360</t>
  </si>
  <si>
    <t>уплата налогов, сборов и иных платежей, всего</t>
  </si>
  <si>
    <t>2300</t>
  </si>
  <si>
    <t>850</t>
  </si>
  <si>
    <t>из них:
налог на имущество организаций и земельный налог</t>
  </si>
  <si>
    <t>2310</t>
  </si>
  <si>
    <t>851</t>
  </si>
  <si>
    <t>иные налоги (включаемые в состав расходов) в бюджеты бюджетной системы Российской Федерации, а также государственная пошлина</t>
  </si>
  <si>
    <t>2320</t>
  </si>
  <si>
    <t>852</t>
  </si>
  <si>
    <t>уплата штрафов (в том числе административных), пеней, иных платежей</t>
  </si>
  <si>
    <t>2330</t>
  </si>
  <si>
    <t>853</t>
  </si>
  <si>
    <t>безвозмездные перечисления организациям и физическим лицам, всего</t>
  </si>
  <si>
    <t>2400</t>
  </si>
  <si>
    <t>из них:
гранты, предоставляемые другим организациям и физическим лицам</t>
  </si>
  <si>
    <t>2410</t>
  </si>
  <si>
    <t>810</t>
  </si>
  <si>
    <t>взносы в международные организации</t>
  </si>
  <si>
    <t>2420</t>
  </si>
  <si>
    <t>862</t>
  </si>
  <si>
    <t>платежи в целях обеспечения реализации соглашений с правительствами иностранных государств и международными организациями</t>
  </si>
  <si>
    <t>2430</t>
  </si>
  <si>
    <t>863</t>
  </si>
  <si>
    <t>прочие выплаты (кроме выплат на закупку товаров, работ, услуг)</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</si>
  <si>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</si>
  <si>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</si>
  <si>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</si>
  <si>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</si>
  <si>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r>
      <t xml:space="preserve">расходы на закупку товаров, работ, услуг, всего </t>
    </r>
    <r>
      <rPr>
        <vertAlign val="superscript"/>
        <sz val="8"/>
        <rFont val="Times New Roman"/>
        <family val="1"/>
        <charset val="204"/>
      </rPr>
      <t>7</t>
    </r>
  </si>
  <si>
    <t>2600</t>
  </si>
  <si>
    <t>в том числе:
закупку научно-исследовательских и опытно-конструкторских работ</t>
  </si>
  <si>
    <t>2610</t>
  </si>
  <si>
    <t>241</t>
  </si>
  <si>
    <t>закупку товаров, работ, услуг в сфере информационно-коммуникационных технологий</t>
  </si>
  <si>
    <t>2620</t>
  </si>
  <si>
    <t>242</t>
  </si>
  <si>
    <t>закупку товаров, работ, услуг в целях капитального ремонта государственного (муниципального) имущества</t>
  </si>
  <si>
    <t>2630</t>
  </si>
  <si>
    <t>243</t>
  </si>
  <si>
    <t>прочую закупку товаров, работ и услуг, всего</t>
  </si>
  <si>
    <t>2640</t>
  </si>
  <si>
    <t>244</t>
  </si>
  <si>
    <t>из них:</t>
  </si>
  <si>
    <t>капитальные вложения в объекты государственной (муниципальной) собственности, всего</t>
  </si>
  <si>
    <t>2650</t>
  </si>
  <si>
    <t>400</t>
  </si>
  <si>
    <t>в том числе:
приобретение объектов недвижимого имущества государственными (муниципальными) учреждениями</t>
  </si>
  <si>
    <t>2651</t>
  </si>
  <si>
    <t>406</t>
  </si>
  <si>
    <t>строительство (реконструкция) объектов недвижимого имущества государственными (муниципальными) учреждениями</t>
  </si>
  <si>
    <t>2652</t>
  </si>
  <si>
    <t>407</t>
  </si>
  <si>
    <r>
      <t xml:space="preserve">Выплаты, уменьшающие доход, всего </t>
    </r>
    <r>
      <rPr>
        <b/>
        <vertAlign val="superscript"/>
        <sz val="8"/>
        <rFont val="Times New Roman"/>
        <family val="1"/>
        <charset val="204"/>
      </rPr>
      <t>8</t>
    </r>
  </si>
  <si>
    <t>3000</t>
  </si>
  <si>
    <t>100</t>
  </si>
  <si>
    <r>
      <t xml:space="preserve">в том числе:
налог на прибыль </t>
    </r>
    <r>
      <rPr>
        <vertAlign val="superscript"/>
        <sz val="8"/>
        <rFont val="Times New Roman"/>
        <family val="1"/>
        <charset val="204"/>
      </rPr>
      <t>8</t>
    </r>
  </si>
  <si>
    <t>3010</t>
  </si>
  <si>
    <r>
      <t xml:space="preserve">налог на добавленную стоимость </t>
    </r>
    <r>
      <rPr>
        <vertAlign val="superscript"/>
        <sz val="8"/>
        <rFont val="Times New Roman"/>
        <family val="1"/>
        <charset val="204"/>
      </rPr>
      <t>8</t>
    </r>
  </si>
  <si>
    <t>3020</t>
  </si>
  <si>
    <t>3030</t>
  </si>
  <si>
    <r>
      <t xml:space="preserve">прочие налоги, уменьшающие доход </t>
    </r>
    <r>
      <rPr>
        <vertAlign val="superscript"/>
        <sz val="8"/>
        <rFont val="Times New Roman"/>
        <family val="1"/>
        <charset val="204"/>
      </rPr>
      <t>8</t>
    </r>
  </si>
  <si>
    <r>
      <t xml:space="preserve">Прочие выплаты, всего </t>
    </r>
    <r>
      <rPr>
        <b/>
        <vertAlign val="superscript"/>
        <sz val="8"/>
        <rFont val="Times New Roman"/>
        <family val="1"/>
        <charset val="204"/>
      </rPr>
      <t>9</t>
    </r>
  </si>
  <si>
    <t>4000</t>
  </si>
  <si>
    <t>из них:
возврат в бюджет средств субсидии</t>
  </si>
  <si>
    <t>4010</t>
  </si>
  <si>
    <t>610</t>
  </si>
  <si>
    <t>№
п/п</t>
  </si>
  <si>
    <t>Коды
строк</t>
  </si>
  <si>
    <t>Год
начала закупки</t>
  </si>
  <si>
    <t>(текущий финансовый год)</t>
  </si>
  <si>
    <t>(первый год планового периода)</t>
  </si>
  <si>
    <t>(второй год планового периода)</t>
  </si>
  <si>
    <r>
      <t xml:space="preserve">Раздел 2. Сведения по выплатам на закупки товаров, работ, услуг </t>
    </r>
    <r>
      <rPr>
        <b/>
        <vertAlign val="superscript"/>
        <sz val="8"/>
        <rFont val="Times New Roman"/>
        <family val="1"/>
        <charset val="204"/>
      </rPr>
      <t>10</t>
    </r>
  </si>
  <si>
    <r>
      <t xml:space="preserve">Выплаты на закупку товаров, работ, услуг, всего </t>
    </r>
    <r>
      <rPr>
        <b/>
        <vertAlign val="superscript"/>
        <sz val="8"/>
        <rFont val="Times New Roman"/>
        <family val="1"/>
        <charset val="204"/>
      </rPr>
      <t>11</t>
    </r>
  </si>
  <si>
    <t>26000</t>
  </si>
  <si>
    <t>1.1</t>
  </si>
  <si>
    <t>26100</t>
  </si>
  <si>
    <r>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 14, ст. 1652; 2018, № 32, ст. 5104) (далее - Федеральный закон № 44-ФЗ) и Федерального закона от 18 июля 2011 г. № 223-ФЗ "О закупках товаров, работ, услуг отдельными видами юридических лиц" (Собрание законодательства Российской Федерации, 2011, № 30, ст. 4571; 2018, № 32,
ст. 5135) (далее - Федеральный закон № 223-ФЗ)</t>
    </r>
    <r>
      <rPr>
        <vertAlign val="superscript"/>
        <sz val="8"/>
        <rFont val="Times New Roman"/>
        <family val="1"/>
        <charset val="204"/>
      </rPr>
      <t>12</t>
    </r>
  </si>
  <si>
    <t>1.2</t>
  </si>
  <si>
    <t>26200</t>
  </si>
  <si>
    <r>
      <t xml:space="preserve">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t>
    </r>
    <r>
      <rPr>
        <vertAlign val="superscript"/>
        <sz val="8"/>
        <rFont val="Times New Roman"/>
        <family val="1"/>
        <charset val="204"/>
      </rPr>
      <t>12</t>
    </r>
  </si>
  <si>
    <t>1.3</t>
  </si>
  <si>
    <t>1.4</t>
  </si>
  <si>
    <t>26300</t>
  </si>
  <si>
    <t>26400</t>
  </si>
  <si>
    <r>
      <t xml:space="preserve">по контрактам (договорам), заключенным до начала текущего финансового года с учетом требований Федерального закона № 44-ФЗ и Федерального закона № 223-ФЗ </t>
    </r>
    <r>
      <rPr>
        <vertAlign val="superscript"/>
        <sz val="8"/>
        <rFont val="Times New Roman"/>
        <family val="1"/>
        <charset val="204"/>
      </rPr>
      <t>13</t>
    </r>
  </si>
  <si>
    <r>
      <t xml:space="preserve">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t>
    </r>
    <r>
      <rPr>
        <vertAlign val="superscript"/>
        <sz val="8"/>
        <rFont val="Times New Roman"/>
        <family val="1"/>
        <charset val="204"/>
      </rPr>
      <t>13</t>
    </r>
  </si>
  <si>
    <t>1.4.1</t>
  </si>
  <si>
    <t>26410</t>
  </si>
  <si>
    <t>в том числе:
за счет субсидий, предоставляемых на финансовое обеспечение выполнения государственного (муниципального) задания</t>
  </si>
  <si>
    <t>1.4.1.1</t>
  </si>
  <si>
    <t>в том числе:
в соответствии с Федеральным законом № 44-ФЗ</t>
  </si>
  <si>
    <t>26411</t>
  </si>
  <si>
    <t>1.4.1.2</t>
  </si>
  <si>
    <r>
      <t xml:space="preserve">в соответствии с Федеральным законом № 223-ФЗ </t>
    </r>
    <r>
      <rPr>
        <vertAlign val="superscript"/>
        <sz val="8"/>
        <rFont val="Times New Roman"/>
        <family val="1"/>
        <charset val="204"/>
      </rPr>
      <t>14</t>
    </r>
  </si>
  <si>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</si>
  <si>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</si>
  <si>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</si>
  <si>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</si>
  <si>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</si>
  <si>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</si>
  <si>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1.4.2.2</t>
  </si>
  <si>
    <t>26422</t>
  </si>
  <si>
    <t>1.4.3</t>
  </si>
  <si>
    <r>
      <t xml:space="preserve">за счет субсидий, предоставляемых на осуществление капитальных вложений </t>
    </r>
    <r>
      <rPr>
        <vertAlign val="superscript"/>
        <sz val="8"/>
        <rFont val="Times New Roman"/>
        <family val="1"/>
        <charset val="204"/>
      </rPr>
      <t>15</t>
    </r>
  </si>
  <si>
    <t>26430</t>
  </si>
  <si>
    <t>1.4.4</t>
  </si>
  <si>
    <t>за счет средств обязательного медицинского страхования</t>
  </si>
  <si>
    <t>26440</t>
  </si>
  <si>
    <t>1.4.4.1</t>
  </si>
  <si>
    <t>26441</t>
  </si>
  <si>
    <t>1.4.4.2</t>
  </si>
  <si>
    <t>26442</t>
  </si>
  <si>
    <t>1.4.5</t>
  </si>
  <si>
    <t>за счет прочих источников финансового обеспечения</t>
  </si>
  <si>
    <t>26450</t>
  </si>
  <si>
    <t>1.4.5.1</t>
  </si>
  <si>
    <t>26451</t>
  </si>
  <si>
    <t>1.4.5.2</t>
  </si>
  <si>
    <t>в соответствии с Федеральным законом № 223-ФЗ</t>
  </si>
  <si>
    <t>26452</t>
  </si>
  <si>
    <r>
      <t xml:space="preserve">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 </t>
    </r>
    <r>
      <rPr>
        <vertAlign val="superscript"/>
        <sz val="8"/>
        <rFont val="Times New Roman"/>
        <family val="1"/>
        <charset val="204"/>
      </rPr>
      <t>16</t>
    </r>
  </si>
  <si>
    <t>26500</t>
  </si>
  <si>
    <t>26510</t>
  </si>
  <si>
    <t>26600</t>
  </si>
  <si>
    <t>26610</t>
  </si>
  <si>
    <t>Руководитель учреждения</t>
  </si>
  <si>
    <t>(должность)</t>
  </si>
  <si>
    <t>Исполнитель</t>
  </si>
  <si>
    <t>(фамилия, инициалы)</t>
  </si>
  <si>
    <t>(телефон)</t>
  </si>
  <si>
    <r>
      <t>_____</t>
    </r>
    <r>
      <rPr>
        <vertAlign val="superscript"/>
        <sz val="7"/>
        <rFont val="Times New Roman"/>
        <family val="1"/>
        <charset val="204"/>
      </rPr>
      <t>5</t>
    </r>
    <r>
      <rPr>
        <sz val="7"/>
        <color indexed="9"/>
        <rFont val="Times New Roman"/>
        <family val="1"/>
        <charset val="204"/>
      </rPr>
      <t>_</t>
    </r>
    <r>
      <rPr>
        <sz val="7"/>
        <rFont val="Times New Roman"/>
        <family val="1"/>
        <charset val="204"/>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</si>
  <si>
    <r>
      <t>_____</t>
    </r>
    <r>
      <rPr>
        <vertAlign val="superscript"/>
        <sz val="7"/>
        <rFont val="Times New Roman"/>
        <family val="1"/>
        <charset val="204"/>
      </rPr>
      <t>6</t>
    </r>
    <r>
      <rPr>
        <sz val="7"/>
        <color indexed="9"/>
        <rFont val="Times New Roman"/>
        <family val="1"/>
        <charset val="204"/>
      </rPr>
      <t>_</t>
    </r>
    <r>
      <rPr>
        <sz val="7"/>
        <rFont val="Times New Roman"/>
        <family val="1"/>
        <charset val="204"/>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</si>
  <si>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7</t>
    </r>
    <r>
      <rPr>
        <sz val="7"/>
        <color indexed="9"/>
        <rFont val="Times New Roman"/>
        <family val="1"/>
        <charset val="204"/>
      </rPr>
      <t>_</t>
    </r>
    <r>
      <rPr>
        <sz val="7"/>
        <rFont val="Times New Roman"/>
        <family val="1"/>
        <charset val="204"/>
      </rPr>
      <t>Показатели выплат по расходам на закупки товаров, работ, услуг, отраженные в строке 2600 Раздела 1 "Поступления и выплаты" Плана, подлежат детализации в Разделе 2 "Сведения по выплатам на закупку товаров, работ, услуг" Плана.</t>
    </r>
  </si>
  <si>
    <r>
      <t>_____</t>
    </r>
    <r>
      <rPr>
        <vertAlign val="superscript"/>
        <sz val="7"/>
        <rFont val="Times New Roman"/>
        <family val="1"/>
        <charset val="204"/>
      </rPr>
      <t>8</t>
    </r>
    <r>
      <rPr>
        <sz val="7"/>
        <color indexed="9"/>
        <rFont val="Times New Roman"/>
        <family val="1"/>
        <charset val="204"/>
      </rPr>
      <t>_</t>
    </r>
    <r>
      <rPr>
        <sz val="7"/>
        <rFont val="Times New Roman"/>
        <family val="1"/>
        <charset val="204"/>
      </rPr>
      <t>Показатель отражается со знаком "минус".</t>
    </r>
  </si>
  <si>
    <r>
      <t>_____</t>
    </r>
    <r>
      <rPr>
        <vertAlign val="superscript"/>
        <sz val="7"/>
        <rFont val="Times New Roman"/>
        <family val="1"/>
        <charset val="204"/>
      </rPr>
      <t>9</t>
    </r>
    <r>
      <rPr>
        <sz val="7"/>
        <color indexed="9"/>
        <rFont val="Times New Roman"/>
        <family val="1"/>
        <charset val="204"/>
      </rPr>
      <t>_</t>
    </r>
    <r>
      <rPr>
        <sz val="7"/>
        <rFont val="Times New Roman"/>
        <family val="1"/>
        <charset val="204"/>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</si>
  <si>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10</t>
    </r>
    <r>
      <rPr>
        <sz val="7"/>
        <color indexed="9"/>
        <rFont val="Times New Roman"/>
        <family val="1"/>
        <charset val="204"/>
      </rPr>
      <t>_</t>
    </r>
    <r>
      <rPr>
        <sz val="7"/>
        <rFont val="Times New Roman"/>
        <family val="1"/>
        <charset val="204"/>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в строке 2600 Раздела 1 "Поступления и выплаты" Плана.</t>
    </r>
  </si>
  <si>
    <r>
      <t>_____</t>
    </r>
    <r>
      <rPr>
        <vertAlign val="superscript"/>
        <sz val="7"/>
        <rFont val="Times New Roman"/>
        <family val="1"/>
        <charset val="204"/>
      </rPr>
      <t>11</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Российской Федерации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 и должны соответствовать показателям соответствующих граф по строке 2600 Раздела 1 "Поступления и выплаты" Плана.</t>
    </r>
  </si>
  <si>
    <r>
      <t>_____</t>
    </r>
    <r>
      <rPr>
        <vertAlign val="superscript"/>
        <sz val="7"/>
        <rFont val="Times New Roman"/>
        <family val="1"/>
        <charset val="204"/>
      </rPr>
      <t>12</t>
    </r>
    <r>
      <rPr>
        <sz val="7"/>
        <color indexed="9"/>
        <rFont val="Times New Roman"/>
        <family val="1"/>
        <charset val="204"/>
      </rPr>
      <t>_</t>
    </r>
    <r>
      <rPr>
        <sz val="7"/>
        <rFont val="Times New Roman"/>
        <family val="1"/>
        <charset val="204"/>
      </rPr>
      <t>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</si>
  <si>
    <r>
      <t>_____</t>
    </r>
    <r>
      <rPr>
        <vertAlign val="superscript"/>
        <sz val="7"/>
        <rFont val="Times New Roman"/>
        <family val="1"/>
        <charset val="204"/>
      </rPr>
      <t>13</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 и Федеральным законом № 223-ФЗ.</t>
    </r>
  </si>
  <si>
    <r>
      <t>_____</t>
    </r>
    <r>
      <rPr>
        <vertAlign val="superscript"/>
        <sz val="7"/>
        <rFont val="Times New Roman"/>
        <family val="1"/>
        <charset val="204"/>
      </rPr>
      <t>14</t>
    </r>
    <r>
      <rPr>
        <sz val="7"/>
        <color indexed="9"/>
        <rFont val="Times New Roman"/>
        <family val="1"/>
        <charset val="204"/>
      </rPr>
      <t>_</t>
    </r>
    <r>
      <rPr>
        <sz val="7"/>
        <rFont val="Times New Roman"/>
        <family val="1"/>
        <charset val="204"/>
      </rPr>
      <t>Государственным (муниципальным) бюджетным учреждением показатель не формируется.</t>
    </r>
  </si>
  <si>
    <r>
      <t>_____</t>
    </r>
    <r>
      <rPr>
        <vertAlign val="superscript"/>
        <sz val="7"/>
        <rFont val="Times New Roman"/>
        <family val="1"/>
        <charset val="204"/>
      </rPr>
      <t>15</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t>
    </r>
  </si>
  <si>
    <r>
      <t>_____</t>
    </r>
    <r>
      <rPr>
        <vertAlign val="superscript"/>
        <sz val="7"/>
        <rFont val="Times New Roman"/>
        <family val="1"/>
        <charset val="204"/>
      </rPr>
      <t>16</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26500 государственного (муниципального) бюджетного учреждения должен быть не менее суммы показателей строк 26410, 26420, 26430, 26440 по соответствующей графе, государственного (муниципального) автономного учреждения - не менее показателя строки 26430 по соответствующей графе.</t>
    </r>
  </si>
  <si>
    <t>декабря</t>
  </si>
  <si>
    <t>(наименование отраслевого органа)</t>
  </si>
  <si>
    <t>66301665</t>
  </si>
  <si>
    <t>906</t>
  </si>
  <si>
    <t>Изменение Плана финансово - хозяйственной деятельности  №</t>
  </si>
  <si>
    <t>КОДЫ</t>
  </si>
  <si>
    <t>02.01.2020</t>
  </si>
  <si>
    <t>Наименование органа, осуществляющего функции и полномочия учредителя</t>
  </si>
  <si>
    <t>Комитет по образованию Администрации муниципального образования "Гагаринский район" Смоленской области</t>
  </si>
  <si>
    <t>Наименование учреждения</t>
  </si>
  <si>
    <t>Источник средств</t>
  </si>
  <si>
    <t>Приносящая доход деятельность (собственные доходы учреждения)</t>
  </si>
  <si>
    <t>Ед. измерения: рубли</t>
  </si>
  <si>
    <t>Коды аналитики</t>
  </si>
  <si>
    <t>КОСГУ</t>
  </si>
  <si>
    <t>ДопКл</t>
  </si>
  <si>
    <t>Рег. кл</t>
  </si>
  <si>
    <t>Уточненный ПФХД 2020</t>
  </si>
  <si>
    <t>Уточненный ПФХД 2021</t>
  </si>
  <si>
    <t>Уточненный ПФХД 2022</t>
  </si>
  <si>
    <t>Остаток на начало года</t>
  </si>
  <si>
    <t>Доходы</t>
  </si>
  <si>
    <t>000</t>
  </si>
  <si>
    <t>0702</t>
  </si>
  <si>
    <t>0000000000</t>
  </si>
  <si>
    <t>223</t>
  </si>
  <si>
    <t>226</t>
  </si>
  <si>
    <t>V13005</t>
  </si>
  <si>
    <t>310</t>
  </si>
  <si>
    <t>V</t>
  </si>
  <si>
    <t>344</t>
  </si>
  <si>
    <t>346</t>
  </si>
  <si>
    <t>x</t>
  </si>
  <si>
    <t>135</t>
  </si>
  <si>
    <t>155</t>
  </si>
  <si>
    <t>Расходы</t>
  </si>
  <si>
    <t>Остаток на конец 02.01.2020</t>
  </si>
  <si>
    <t>Главный бухгалтер учреждения</t>
  </si>
  <si>
    <t>Согласовано:          Руководитель органа, осуществляющего функции и полномочия учредителя</t>
  </si>
  <si>
    <t>"22" декабря 2019 г.</t>
  </si>
  <si>
    <t>Cубсидия на иные цели</t>
  </si>
  <si>
    <t>225</t>
  </si>
  <si>
    <t>U</t>
  </si>
  <si>
    <t>S015</t>
  </si>
  <si>
    <t>S019</t>
  </si>
  <si>
    <t>S034</t>
  </si>
  <si>
    <t>S040</t>
  </si>
  <si>
    <t>S020</t>
  </si>
  <si>
    <t>343</t>
  </si>
  <si>
    <t>152</t>
  </si>
  <si>
    <t>S083</t>
  </si>
  <si>
    <t>23000#207</t>
  </si>
  <si>
    <t>211</t>
  </si>
  <si>
    <t>213</t>
  </si>
  <si>
    <t>Субсидия на выполнение государственного (муниципального) задания</t>
  </si>
  <si>
    <t>221</t>
  </si>
  <si>
    <t>Z</t>
  </si>
  <si>
    <t>U22302</t>
  </si>
  <si>
    <t>U22303</t>
  </si>
  <si>
    <t>U22310</t>
  </si>
  <si>
    <t>Z1</t>
  </si>
  <si>
    <t>23000#211</t>
  </si>
  <si>
    <t>23000#21121014</t>
  </si>
  <si>
    <t>23000#21121018</t>
  </si>
  <si>
    <t>23000#21121020</t>
  </si>
  <si>
    <t>291</t>
  </si>
  <si>
    <t>U29101</t>
  </si>
  <si>
    <t>292</t>
  </si>
  <si>
    <t>Доходы от оказания платных услуг (работ)</t>
  </si>
  <si>
    <t>Доходы по условным арендным платежам</t>
  </si>
  <si>
    <t>по ОКПО</t>
  </si>
  <si>
    <t>Код по реестру участников бюджетного процесса, а также юридических лиц, не являющихся участниками бюджетного процесса</t>
  </si>
  <si>
    <t>код УБП</t>
  </si>
  <si>
    <t>Идентификационный номер налогоплательщика</t>
  </si>
  <si>
    <t>Код причины постановки на учет</t>
  </si>
  <si>
    <t>Адрес фактического местонахождения муниципального учреждения</t>
  </si>
  <si>
    <t>по ОКТМО</t>
  </si>
  <si>
    <t>121</t>
  </si>
  <si>
    <t>Доходы от операционной аренды</t>
  </si>
  <si>
    <t>нарушение законодательства о закупках и нарушение условий контрактов (договоров)</t>
  </si>
  <si>
    <t xml:space="preserve">в том числе:  Доходы от штрафных санкций за </t>
  </si>
  <si>
    <t>141</t>
  </si>
  <si>
    <t>1230</t>
  </si>
  <si>
    <t>1240</t>
  </si>
  <si>
    <t>1410</t>
  </si>
  <si>
    <t xml:space="preserve">бюджетным и автономным учреждениям от сектора государственного управления </t>
  </si>
  <si>
    <t>в том числе: Поступления текущего характера</t>
  </si>
  <si>
    <t>Поступления текущего характера  от иных резидентов (за исключением сектора государственного управления и организаций государственного сектора)</t>
  </si>
  <si>
    <t>1420</t>
  </si>
  <si>
    <t>162</t>
  </si>
  <si>
    <t>Безвозмездные денежные поступления капитального характера, всего</t>
  </si>
  <si>
    <t>160</t>
  </si>
  <si>
    <t xml:space="preserve"> автономным учреждениям от сектора государственного управления</t>
  </si>
  <si>
    <t>в том числе: Поступления капитального характера бюджетным и</t>
  </si>
  <si>
    <t>1600</t>
  </si>
  <si>
    <t>1610</t>
  </si>
  <si>
    <t>189</t>
  </si>
  <si>
    <t>прочие поступления, всего</t>
  </si>
  <si>
    <t>из них: увеличение остатков денежных средств за счет возврата дебиторской задолженности прошлых лет</t>
  </si>
  <si>
    <t>Код по бюджетной классификации Российской Федерации</t>
  </si>
  <si>
    <t>Остаток средств на начало текущего финансового года</t>
  </si>
  <si>
    <t>Остаток средств на конец текущего финансового года</t>
  </si>
  <si>
    <t>(подпись)                                             (расшифровка подписи)</t>
  </si>
  <si>
    <t xml:space="preserve">от </t>
  </si>
  <si>
    <t>иные доходы</t>
  </si>
  <si>
    <t>на 2021 г.</t>
  </si>
  <si>
    <t>на 2022 г.</t>
  </si>
  <si>
    <t>Главный бухгалтер</t>
  </si>
  <si>
    <t>Зам. Гл. бухгалтера</t>
  </si>
  <si>
    <t>Герасименко С.В.</t>
  </si>
  <si>
    <t>8(48135)63936</t>
  </si>
  <si>
    <t>Е. Н.Куркина</t>
  </si>
  <si>
    <t>по п.4 части 1 ст.93 Федерального закона № 44-ФЗ</t>
  </si>
  <si>
    <t>в том числе по году начала закупки: по п.1 части 1 ст.93 Федерального закона № 44-ФЗ (связь)</t>
  </si>
  <si>
    <t>по п.5 части 1 ст.93 Федерального закона № 44-ФЗ (до 600,0 тыс. руб.)</t>
  </si>
  <si>
    <t>по п.8 части 1 ст.93 Федерального закона № 44-ФЗ (водоснабжение)</t>
  </si>
  <si>
    <t>по п.8 части 1 ст.93 Федерального закона № 44-ФЗ (теплоснабжение)</t>
  </si>
  <si>
    <t>по п.29 части 1 ст.93 Федерального закона № 44-ФЗ (электроснабжение)</t>
  </si>
  <si>
    <t>по п.8 части 1 ст.93 Федерального закона № 44-ФЗ (вывоз ТБО)</t>
  </si>
  <si>
    <t>муниципальное бюджетное общеобразовательное учреждение "Ашковская основная школа"</t>
  </si>
  <si>
    <t>М.Н. Белокрылова</t>
  </si>
  <si>
    <t>20906230720</t>
  </si>
  <si>
    <t>342</t>
  </si>
  <si>
    <t>U34309</t>
  </si>
  <si>
    <t>21906230720</t>
  </si>
  <si>
    <t>U34201</t>
  </si>
  <si>
    <t>по п.59 части 1 ст.93 Федерального закона № 44-ФЗ (электронный аукцион приобретение угля)</t>
  </si>
  <si>
    <t xml:space="preserve">Вид документа </t>
  </si>
  <si>
    <t>дата внесения изменений</t>
  </si>
  <si>
    <t xml:space="preserve">(базовый – «0», измененный – «1» и далее в порядке возрастания) </t>
  </si>
  <si>
    <t>Наименование государственного учреждения</t>
  </si>
  <si>
    <t>Код классификации</t>
  </si>
  <si>
    <t>Код цели</t>
  </si>
  <si>
    <t>ДопКласс</t>
  </si>
  <si>
    <t>РзПр</t>
  </si>
  <si>
    <t>Цст</t>
  </si>
  <si>
    <t>Вр</t>
  </si>
  <si>
    <t>293</t>
  </si>
  <si>
    <t>по п.4 части 1 ст.93 Федерального закона № 44-ФЗ (до 600,0 тыс. руб.)</t>
  </si>
  <si>
    <t>по п.59 части 1 ст.93 Федерального закона № 44-ФЗ (электронный аукцион замена окон)</t>
  </si>
  <si>
    <t xml:space="preserve">Изменение плана финансово - хозяйственной деятельности  на 2021 г. № </t>
  </si>
  <si>
    <t>Субсидии, предоставляемые в соответствии с абзацем вторым пункта 1 статьи 78.1 Бюджетного кодекса Российской Федерации</t>
  </si>
  <si>
    <t>Ведомство</t>
  </si>
  <si>
    <t>Субсидия на финансовое обеспечение выполнения государственного (муниципального) задания</t>
  </si>
  <si>
    <t>247</t>
  </si>
  <si>
    <t>Поступления от оказания услуг (выполнения работ) на платной основе и от иной приносящей доход деятельности</t>
  </si>
  <si>
    <t>на 2023 г.</t>
  </si>
  <si>
    <t>22.01.2021</t>
  </si>
  <si>
    <t>с учетом изменений</t>
  </si>
  <si>
    <t>20-53030-00000-00000</t>
  </si>
  <si>
    <t>21-53030-00000-00000</t>
  </si>
  <si>
    <t>21-53040-00000-00002</t>
  </si>
  <si>
    <t>Остаток на конец 22.01.2021</t>
  </si>
  <si>
    <t>"05" февраля 2021 г.</t>
  </si>
  <si>
    <t>28.01.2021</t>
  </si>
  <si>
    <t>Z2</t>
  </si>
  <si>
    <t>266</t>
  </si>
  <si>
    <t>Остаток на конец 28.01.2021</t>
  </si>
  <si>
    <t>06</t>
  </si>
  <si>
    <t>февраля</t>
  </si>
  <si>
    <t>21</t>
  </si>
  <si>
    <t>Закупка энергетических ресурсов, всего</t>
  </si>
  <si>
    <t>в том числе:
по виду расходов 244</t>
  </si>
  <si>
    <t>по виду расходов 247</t>
  </si>
  <si>
    <t xml:space="preserve">Код по бюджетной классификации Российской Федерации
</t>
  </si>
  <si>
    <t>4.1</t>
  </si>
  <si>
    <t>1.4.2.1.1</t>
  </si>
  <si>
    <t>из них:  в соответствии с  абз. 1 п. 4 ст. 78.1 БК РФ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РФ от 07.05.2018 N 204 "О национальных целях и стратегических задачах развития Российской Федерации на период до 2024 года" на Создание и обеспечение функционирования центров образования естественно-научной и технологической направленностей в общеобразовательных организациях, расположенных в сельской местности и малых городах</t>
  </si>
  <si>
    <t>26421.1</t>
  </si>
  <si>
    <t xml:space="preserve">            Доходы от компенсации затрат</t>
  </si>
  <si>
    <t>1231</t>
  </si>
  <si>
    <t>муниципального образования "Гагаринский район" Смоленской области</t>
  </si>
  <si>
    <t>на 2025 г.</t>
  </si>
  <si>
    <t>В.Н. Тимофеева</t>
  </si>
  <si>
    <t>муниципальное бюджетное общеобразовательное учреждение "Серго-Ивановская основная школа"</t>
  </si>
  <si>
    <t>35377735</t>
  </si>
  <si>
    <t>23062</t>
  </si>
  <si>
    <t xml:space="preserve">6723007129 </t>
  </si>
  <si>
    <t>672301001</t>
  </si>
  <si>
    <t>66608472</t>
  </si>
  <si>
    <t>0701</t>
  </si>
  <si>
    <t>Z3</t>
  </si>
  <si>
    <t>V13003</t>
  </si>
  <si>
    <t>345</t>
  </si>
  <si>
    <t>V13004</t>
  </si>
  <si>
    <t>21906230620</t>
  </si>
  <si>
    <t>S017</t>
  </si>
  <si>
    <t>S061</t>
  </si>
  <si>
    <t>20906230620</t>
  </si>
  <si>
    <t>ст.49 Федерального закона № 44-ФЗ (электронный аукцион приобретение угля)</t>
  </si>
  <si>
    <t xml:space="preserve">И.о Председателя Комитета по образованию Администрации </t>
  </si>
  <si>
    <t>0709</t>
  </si>
  <si>
    <t>базовый – «0»</t>
  </si>
  <si>
    <t>на 2026    г.</t>
  </si>
  <si>
    <t>на 2026 г.</t>
  </si>
  <si>
    <t xml:space="preserve"> План финансово-хозяйственной деятельности</t>
  </si>
  <si>
    <t>М.С. Моянова</t>
  </si>
  <si>
    <t xml:space="preserve">       2024 г.</t>
  </si>
  <si>
    <t xml:space="preserve"> на 2025 финансовый год и плановый период 2026 и 2027 годов</t>
  </si>
  <si>
    <t>"16"   декабря  2024 г.</t>
  </si>
  <si>
    <t>16.12.2024</t>
  </si>
  <si>
    <t>на 2025   г.</t>
  </si>
  <si>
    <t>на 2027    г.</t>
  </si>
  <si>
    <t>на 2027г.</t>
  </si>
  <si>
    <t>16</t>
  </si>
  <si>
    <t>24</t>
  </si>
  <si>
    <t>02.01.2025</t>
  </si>
  <si>
    <t>Управление по образованию и молодежной политике Администрации муниципального образования "Гагаринский муниципальный округ" Смоленской области</t>
  </si>
  <si>
    <t>Уточненный ПФХД 2025</t>
  </si>
  <si>
    <t>Уточненный ПФХД 2026</t>
  </si>
  <si>
    <t>Уточненный ПФХД 2027</t>
  </si>
  <si>
    <t>23000#212</t>
  </si>
  <si>
    <t>U211</t>
  </si>
  <si>
    <t>U213</t>
  </si>
  <si>
    <t>23000#213</t>
  </si>
  <si>
    <t>U21004</t>
  </si>
  <si>
    <t>U21005</t>
  </si>
  <si>
    <t>23000#21221019</t>
  </si>
  <si>
    <t>23000#21321014</t>
  </si>
  <si>
    <t>Остаток на конец 02.01.2025</t>
  </si>
  <si>
    <t>"27" декабря 2024 г.</t>
  </si>
  <si>
    <t>24-53040-00000-00002</t>
  </si>
  <si>
    <t>80030-24</t>
  </si>
  <si>
    <t>23000#236</t>
  </si>
</sst>
</file>

<file path=xl/styles.xml><?xml version="1.0" encoding="utf-8"?>
<styleSheet xmlns="http://schemas.openxmlformats.org/spreadsheetml/2006/main" xmlns:mc="http://schemas.openxmlformats.org/markup-compatibility/2006" xmlns:x14ac="http://schemas.microsoft.com/office/spreadsheetml/2009/9/ac" mc:Ignorable="x14ac">
  <fonts count="34" x14ac:knownFonts="1">
    <font>
      <sz val="10"/>
      <name val="Arial Cyr"/>
      <charset val="204"/>
    </font>
    <font>
      <sz val="8"/>
      <name val="Times New Roman"/>
      <family val="1"/>
      <charset val="204"/>
    </font>
    <font>
      <vertAlign val="superscript"/>
      <sz val="8"/>
      <name val="Times New Roman"/>
      <family val="1"/>
      <charset val="204"/>
    </font>
    <font>
      <sz val="7"/>
      <name val="Times New Roman"/>
      <family val="1"/>
      <charset val="204"/>
    </font>
    <font>
      <sz val="6"/>
      <name val="Times New Roman"/>
      <family val="1"/>
      <charset val="204"/>
    </font>
    <font>
      <b/>
      <sz val="9"/>
      <name val="Times New Roman"/>
      <family val="1"/>
      <charset val="204"/>
    </font>
    <font>
      <b/>
      <sz val="8"/>
      <name val="Times New Roman"/>
      <family val="1"/>
      <charset val="204"/>
    </font>
    <font>
      <b/>
      <vertAlign val="superscript"/>
      <sz val="8"/>
      <name val="Times New Roman"/>
      <family val="1"/>
      <charset val="204"/>
    </font>
    <font>
      <sz val="7"/>
      <color indexed="9"/>
      <name val="Times New Roman"/>
      <family val="1"/>
      <charset val="204"/>
    </font>
    <font>
      <vertAlign val="superscript"/>
      <sz val="7"/>
      <name val="Times New Roman"/>
      <family val="1"/>
      <charset val="204"/>
    </font>
    <font>
      <sz val="9"/>
      <name val="Times New Roman"/>
      <family val="1"/>
      <charset val="204"/>
    </font>
    <font>
      <b/>
      <sz val="11"/>
      <name val="Times New Roman"/>
      <family val="1"/>
      <charset val="204"/>
    </font>
    <font>
      <b/>
      <sz val="12"/>
      <color rgb="FF000000"/>
      <name val="Arial"/>
      <family val="2"/>
      <charset val="204"/>
    </font>
    <font>
      <b/>
      <sz val="10"/>
      <color rgb="FF000000"/>
      <name val="Arial"/>
      <family val="2"/>
      <charset val="204"/>
    </font>
    <font>
      <sz val="11"/>
      <color rgb="FF000000"/>
      <name val="Calibri"/>
      <family val="2"/>
      <charset val="204"/>
      <scheme val="minor"/>
    </font>
    <font>
      <sz val="10"/>
      <color rgb="FF000000"/>
      <name val="Arial"/>
      <family val="2"/>
      <charset val="204"/>
    </font>
    <font>
      <sz val="10"/>
      <color rgb="FF000000"/>
      <name val="Arial Cyr"/>
    </font>
    <font>
      <sz val="10.5"/>
      <color rgb="FF000000"/>
      <name val="Calibri"/>
      <family val="2"/>
      <charset val="204"/>
      <scheme val="minor"/>
    </font>
    <font>
      <sz val="8"/>
      <color rgb="FFFF0000"/>
      <name val="Times New Roman"/>
      <family val="1"/>
      <charset val="204"/>
    </font>
    <font>
      <sz val="10"/>
      <name val="Times New Roman"/>
      <family val="1"/>
      <charset val="204"/>
    </font>
    <font>
      <sz val="8"/>
      <color theme="1"/>
      <name val="Times New Roman"/>
      <family val="1"/>
      <charset val="204"/>
    </font>
    <font>
      <b/>
      <sz val="12"/>
      <color rgb="FF000000"/>
      <name val="Arial"/>
      <family val="2"/>
      <charset val="204"/>
    </font>
    <font>
      <sz val="10"/>
      <color rgb="FF000000"/>
      <name val="Arial"/>
      <family val="2"/>
      <charset val="204"/>
    </font>
    <font>
      <b/>
      <sz val="10"/>
      <color rgb="FF000000"/>
      <name val="Arial"/>
      <family val="2"/>
      <charset val="204"/>
    </font>
    <font>
      <sz val="11"/>
      <color rgb="FF000000"/>
      <name val="Calibri"/>
      <family val="2"/>
      <charset val="204"/>
      <scheme val="minor"/>
    </font>
    <font>
      <sz val="11"/>
      <name val="Calibri"/>
      <family val="2"/>
      <scheme val="minor"/>
    </font>
    <font>
      <sz val="10.5"/>
      <color rgb="FF000000"/>
      <name val="Calibri"/>
      <family val="2"/>
      <charset val="204"/>
      <scheme val="minor"/>
    </font>
    <font>
      <sz val="11"/>
      <color rgb="FF000000"/>
      <name val="Calibri"/>
      <family val="2"/>
      <charset val="204"/>
      <scheme val="minor"/>
    </font>
    <font>
      <b/>
      <sz val="12"/>
      <color rgb="FF000000"/>
      <name val="Calibri"/>
      <family val="2"/>
      <charset val="204"/>
      <scheme val="minor"/>
    </font>
    <font>
      <b/>
      <sz val="8"/>
      <color rgb="FF000000"/>
      <name val="Calibri"/>
      <family val="2"/>
      <charset val="204"/>
      <scheme val="minor"/>
    </font>
    <font>
      <sz val="10"/>
      <color rgb="FF000000"/>
      <name val="Calibri"/>
      <family val="2"/>
      <charset val="204"/>
      <scheme val="minor"/>
    </font>
    <font>
      <sz val="8"/>
      <color rgb="FF000000"/>
      <name val="Calibri"/>
      <family val="2"/>
      <charset val="204"/>
      <scheme val="minor"/>
    </font>
    <font>
      <b/>
      <sz val="10"/>
      <color rgb="FF000000"/>
      <name val="Calibri"/>
      <family val="2"/>
      <charset val="204"/>
      <scheme val="minor"/>
    </font>
    <font>
      <sz val="10.5"/>
      <color rgb="FF000000"/>
      <name val="Calibri"/>
      <family val="2"/>
      <charset val="204"/>
      <scheme val="minor"/>
    </font>
  </fonts>
  <fills count="9">
    <fill>
      <patternFill patternType="none"/>
    </fill>
    <fill>
      <patternFill patternType="gray125"/>
    </fill>
    <fill>
      <patternFill patternType="solid">
        <fgColor rgb="FFFFFFCC"/>
      </patternFill>
    </fill>
    <fill>
      <patternFill patternType="solid">
        <fgColor rgb="FFFFFFFF"/>
      </patternFill>
    </fill>
    <fill>
      <patternFill patternType="solid">
        <fgColor rgb="FFCCFFCC"/>
      </patternFill>
    </fill>
    <fill>
      <patternFill patternType="solid">
        <fgColor rgb="FFC0C0C0"/>
      </patternFill>
    </fill>
    <fill>
      <patternFill patternType="solid">
        <fgColor rgb="FFCCFFFF"/>
      </patternFill>
    </fill>
    <fill>
      <patternFill patternType="solid">
        <fgColor rgb="FFFEE5D1"/>
      </patternFill>
    </fill>
    <fill>
      <patternFill patternType="solid">
        <fgColor theme="0"/>
        <bgColor indexed="64"/>
      </patternFill>
    </fill>
  </fills>
  <borders count="52">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medium">
        <color indexed="64"/>
      </right>
      <top style="thin">
        <color indexed="64"/>
      </top>
      <bottom/>
      <diagonal/>
    </border>
    <border>
      <left style="medium">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top style="thin">
        <color rgb="FF000000"/>
      </top>
      <bottom style="thin">
        <color rgb="FF000000"/>
      </bottom>
      <diagonal/>
    </border>
    <border>
      <left/>
      <right/>
      <top/>
      <bottom style="hair">
        <color rgb="FF000000"/>
      </bottom>
      <diagonal/>
    </border>
    <border>
      <left/>
      <right/>
      <top style="hair">
        <color rgb="FF000000"/>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top/>
      <bottom/>
      <diagonal/>
    </border>
    <border>
      <left style="thin">
        <color rgb="FF000000"/>
      </left>
      <right/>
      <top/>
      <bottom/>
      <diagonal/>
    </border>
  </borders>
  <cellStyleXfs count="149">
    <xf numFmtId="0" fontId="0" fillId="0" borderId="0"/>
    <xf numFmtId="0" fontId="12" fillId="3" borderId="0">
      <alignment horizontal="right" wrapText="1"/>
    </xf>
    <xf numFmtId="49" fontId="12" fillId="3" borderId="30">
      <alignment horizontal="center" shrinkToFit="1"/>
    </xf>
    <xf numFmtId="0" fontId="12" fillId="3" borderId="31">
      <alignment horizontal="center" wrapText="1"/>
    </xf>
    <xf numFmtId="0" fontId="13" fillId="3" borderId="32">
      <alignment horizontal="center" wrapText="1"/>
    </xf>
    <xf numFmtId="0" fontId="14" fillId="0" borderId="0"/>
    <xf numFmtId="0" fontId="12" fillId="3" borderId="0">
      <alignment horizontal="center" wrapText="1"/>
    </xf>
    <xf numFmtId="0" fontId="12" fillId="3" borderId="33">
      <alignment horizontal="center" wrapText="1"/>
    </xf>
    <xf numFmtId="0" fontId="15" fillId="3" borderId="31">
      <alignment horizontal="center" wrapText="1"/>
    </xf>
    <xf numFmtId="49" fontId="15" fillId="3" borderId="32">
      <alignment horizontal="center" shrinkToFit="1"/>
    </xf>
    <xf numFmtId="0" fontId="15" fillId="3" borderId="0">
      <alignment horizontal="left" wrapText="1"/>
    </xf>
    <xf numFmtId="0" fontId="15" fillId="3" borderId="30">
      <alignment horizontal="left" wrapText="1"/>
    </xf>
    <xf numFmtId="49" fontId="15" fillId="3" borderId="32">
      <alignment horizontal="center" vertical="center" shrinkToFit="1"/>
    </xf>
    <xf numFmtId="0" fontId="15" fillId="3" borderId="34">
      <alignment horizontal="left" wrapText="1"/>
    </xf>
    <xf numFmtId="0" fontId="15" fillId="3" borderId="31">
      <alignment horizontal="center" vertical="center" wrapText="1"/>
    </xf>
    <xf numFmtId="0" fontId="13" fillId="3" borderId="33">
      <alignment wrapText="1"/>
    </xf>
    <xf numFmtId="0" fontId="13" fillId="3" borderId="33">
      <alignment horizontal="center" wrapText="1"/>
    </xf>
    <xf numFmtId="0" fontId="15" fillId="3" borderId="32">
      <alignment horizontal="center" shrinkToFit="1"/>
    </xf>
    <xf numFmtId="0" fontId="15" fillId="3" borderId="30"/>
    <xf numFmtId="0" fontId="15" fillId="0" borderId="34"/>
    <xf numFmtId="0" fontId="16" fillId="3" borderId="32">
      <alignment horizontal="center" vertical="center" wrapText="1"/>
    </xf>
    <xf numFmtId="0" fontId="13" fillId="3" borderId="32">
      <alignment horizontal="left" vertical="top" wrapText="1"/>
    </xf>
    <xf numFmtId="4" fontId="13" fillId="2" borderId="32">
      <alignment horizontal="right" vertical="top" shrinkToFit="1"/>
    </xf>
    <xf numFmtId="4" fontId="13" fillId="4" borderId="32">
      <alignment horizontal="right" vertical="top" shrinkToFit="1"/>
    </xf>
    <xf numFmtId="49" fontId="15" fillId="3" borderId="32">
      <alignment horizontal="center" vertical="top" shrinkToFit="1"/>
    </xf>
    <xf numFmtId="4" fontId="15" fillId="0" borderId="32">
      <alignment horizontal="right" vertical="top" shrinkToFit="1"/>
    </xf>
    <xf numFmtId="0" fontId="15" fillId="0" borderId="33"/>
    <xf numFmtId="0" fontId="17" fillId="0" borderId="0"/>
    <xf numFmtId="0" fontId="17" fillId="0" borderId="30"/>
    <xf numFmtId="0" fontId="17" fillId="0" borderId="35">
      <alignment horizontal="left"/>
    </xf>
    <xf numFmtId="0" fontId="17" fillId="0" borderId="30">
      <alignment horizontal="left"/>
    </xf>
    <xf numFmtId="0" fontId="15" fillId="3" borderId="0"/>
    <xf numFmtId="0" fontId="15" fillId="0" borderId="0"/>
    <xf numFmtId="0" fontId="17" fillId="0" borderId="33"/>
    <xf numFmtId="0" fontId="17" fillId="0" borderId="36"/>
    <xf numFmtId="0" fontId="17" fillId="0" borderId="33">
      <alignment horizontal="center"/>
    </xf>
    <xf numFmtId="0" fontId="17" fillId="0" borderId="0">
      <alignment horizontal="left" vertical="top" wrapText="1"/>
    </xf>
    <xf numFmtId="0" fontId="17" fillId="0" borderId="30">
      <alignment horizontal="center"/>
    </xf>
    <xf numFmtId="0" fontId="17" fillId="0" borderId="0">
      <alignment shrinkToFit="1"/>
    </xf>
    <xf numFmtId="0" fontId="21" fillId="3" borderId="0">
      <alignment horizontal="right" wrapText="1"/>
    </xf>
    <xf numFmtId="49" fontId="21" fillId="3" borderId="30">
      <alignment horizontal="center" shrinkToFit="1"/>
    </xf>
    <xf numFmtId="0" fontId="22" fillId="0" borderId="0"/>
    <xf numFmtId="0" fontId="21" fillId="3" borderId="31">
      <alignment horizontal="center" wrapText="1"/>
    </xf>
    <xf numFmtId="0" fontId="23" fillId="3" borderId="32">
      <alignment horizontal="center" wrapText="1"/>
    </xf>
    <xf numFmtId="0" fontId="24" fillId="0" borderId="0"/>
    <xf numFmtId="0" fontId="25" fillId="0" borderId="0"/>
    <xf numFmtId="0" fontId="21" fillId="3" borderId="0">
      <alignment horizontal="center" wrapText="1"/>
    </xf>
    <xf numFmtId="0" fontId="22" fillId="0" borderId="33"/>
    <xf numFmtId="0" fontId="22" fillId="0" borderId="0">
      <alignment horizontal="right"/>
    </xf>
    <xf numFmtId="0" fontId="22" fillId="3" borderId="31">
      <alignment horizontal="right" wrapText="1"/>
    </xf>
    <xf numFmtId="49" fontId="22" fillId="3" borderId="32">
      <alignment horizontal="center" shrinkToFit="1"/>
    </xf>
    <xf numFmtId="0" fontId="22" fillId="3" borderId="0">
      <alignment horizontal="left" wrapText="1"/>
    </xf>
    <xf numFmtId="0" fontId="22" fillId="3" borderId="30">
      <alignment horizontal="left" wrapText="1"/>
    </xf>
    <xf numFmtId="49" fontId="22" fillId="3" borderId="32">
      <alignment horizontal="center" vertical="center" shrinkToFit="1"/>
    </xf>
    <xf numFmtId="0" fontId="22" fillId="3" borderId="34">
      <alignment horizontal="left" wrapText="1"/>
    </xf>
    <xf numFmtId="0" fontId="22" fillId="3" borderId="31">
      <alignment horizontal="right" vertical="center" wrapText="1"/>
    </xf>
    <xf numFmtId="0" fontId="23" fillId="3" borderId="33">
      <alignment wrapText="1"/>
    </xf>
    <xf numFmtId="0" fontId="23" fillId="3" borderId="33">
      <alignment horizontal="center" wrapText="1"/>
    </xf>
    <xf numFmtId="0" fontId="22" fillId="3" borderId="31">
      <alignment horizontal="center" wrapText="1"/>
    </xf>
    <xf numFmtId="0" fontId="22" fillId="3" borderId="32">
      <alignment horizontal="center" shrinkToFit="1"/>
    </xf>
    <xf numFmtId="0" fontId="22" fillId="3" borderId="30"/>
    <xf numFmtId="0" fontId="22" fillId="0" borderId="30"/>
    <xf numFmtId="0" fontId="22" fillId="0" borderId="34"/>
    <xf numFmtId="0" fontId="16" fillId="3" borderId="32">
      <alignment horizontal="center" vertical="center" wrapText="1"/>
    </xf>
    <xf numFmtId="0" fontId="23" fillId="3" borderId="32">
      <alignment horizontal="left" vertical="top" wrapText="1"/>
    </xf>
    <xf numFmtId="4" fontId="23" fillId="2" borderId="32">
      <alignment horizontal="right" vertical="top" shrinkToFit="1"/>
    </xf>
    <xf numFmtId="4" fontId="23" fillId="4" borderId="32">
      <alignment horizontal="right" vertical="top" shrinkToFit="1"/>
    </xf>
    <xf numFmtId="49" fontId="22" fillId="3" borderId="32">
      <alignment horizontal="center" vertical="center" wrapText="1"/>
    </xf>
    <xf numFmtId="4" fontId="22" fillId="0" borderId="32">
      <alignment horizontal="right" vertical="top" shrinkToFit="1"/>
    </xf>
    <xf numFmtId="49" fontId="22" fillId="3" borderId="32">
      <alignment horizontal="center" vertical="top" shrinkToFit="1"/>
    </xf>
    <xf numFmtId="0" fontId="26" fillId="0" borderId="0"/>
    <xf numFmtId="0" fontId="26" fillId="0" borderId="30"/>
    <xf numFmtId="0" fontId="26" fillId="0" borderId="30">
      <alignment horizontal="center"/>
    </xf>
    <xf numFmtId="0" fontId="22" fillId="3" borderId="0"/>
    <xf numFmtId="0" fontId="26" fillId="0" borderId="33"/>
    <xf numFmtId="0" fontId="26" fillId="0" borderId="33">
      <alignment horizontal="center"/>
    </xf>
    <xf numFmtId="0" fontId="26" fillId="0" borderId="0">
      <alignment horizontal="left" vertical="top" wrapText="1"/>
    </xf>
    <xf numFmtId="0" fontId="26" fillId="0" borderId="0">
      <alignment shrinkToFit="1"/>
    </xf>
    <xf numFmtId="0" fontId="25" fillId="0" borderId="0"/>
    <xf numFmtId="0" fontId="25" fillId="0" borderId="0"/>
    <xf numFmtId="0" fontId="24" fillId="0" borderId="0"/>
    <xf numFmtId="0" fontId="24" fillId="0" borderId="0"/>
    <xf numFmtId="0" fontId="25" fillId="0" borderId="0"/>
    <xf numFmtId="0" fontId="22" fillId="5" borderId="0"/>
    <xf numFmtId="0" fontId="22" fillId="0" borderId="32">
      <alignment horizontal="left" vertical="center" wrapText="1"/>
    </xf>
    <xf numFmtId="49" fontId="22" fillId="0" borderId="32">
      <alignment horizontal="center" vertical="center" shrinkToFit="1"/>
    </xf>
    <xf numFmtId="0" fontId="22" fillId="0" borderId="32">
      <alignment horizontal="center" vertical="center" shrinkToFit="1"/>
    </xf>
    <xf numFmtId="49" fontId="22" fillId="0" borderId="32">
      <alignment horizontal="center" vertical="center" wrapText="1"/>
    </xf>
    <xf numFmtId="0" fontId="22" fillId="3" borderId="33">
      <alignment horizontal="left" wrapText="1"/>
    </xf>
    <xf numFmtId="4" fontId="22" fillId="2" borderId="32">
      <alignment horizontal="right" vertical="center" shrinkToFit="1"/>
    </xf>
    <xf numFmtId="4" fontId="22" fillId="6" borderId="32">
      <alignment horizontal="right" vertical="center" shrinkToFit="1"/>
    </xf>
    <xf numFmtId="4" fontId="22" fillId="0" borderId="32">
      <alignment horizontal="right" vertical="center" shrinkToFit="1"/>
    </xf>
    <xf numFmtId="49" fontId="21" fillId="3" borderId="0">
      <alignment horizontal="center" shrinkToFit="1"/>
    </xf>
    <xf numFmtId="0" fontId="23" fillId="3" borderId="0">
      <alignment horizontal="center" wrapText="1"/>
    </xf>
    <xf numFmtId="0" fontId="22" fillId="0" borderId="31"/>
    <xf numFmtId="0" fontId="27" fillId="0" borderId="0">
      <alignment vertical="center"/>
    </xf>
    <xf numFmtId="0" fontId="28" fillId="3" borderId="0">
      <alignment horizontal="right" vertical="center" wrapText="1"/>
    </xf>
    <xf numFmtId="0" fontId="29" fillId="3" borderId="31">
      <alignment horizontal="center" vertical="center" wrapText="1"/>
    </xf>
    <xf numFmtId="0" fontId="30" fillId="0" borderId="0">
      <alignment vertical="center"/>
    </xf>
    <xf numFmtId="0" fontId="28" fillId="3" borderId="0">
      <alignment horizontal="center" vertical="center" wrapText="1"/>
    </xf>
    <xf numFmtId="0" fontId="31" fillId="3" borderId="31">
      <alignment horizontal="right" vertical="center" wrapText="1"/>
    </xf>
    <xf numFmtId="0" fontId="31" fillId="3" borderId="0">
      <alignment horizontal="left" wrapText="1"/>
    </xf>
    <xf numFmtId="0" fontId="31" fillId="3" borderId="30">
      <alignment horizontal="left" wrapText="1"/>
    </xf>
    <xf numFmtId="0" fontId="30" fillId="3" borderId="0">
      <alignment horizontal="left" vertical="center" wrapText="1"/>
    </xf>
    <xf numFmtId="0" fontId="32" fillId="3" borderId="0">
      <alignment vertical="center" wrapText="1"/>
    </xf>
    <xf numFmtId="0" fontId="30" fillId="3" borderId="30">
      <alignment vertical="center"/>
    </xf>
    <xf numFmtId="0" fontId="30" fillId="3" borderId="32">
      <alignment horizontal="center" vertical="center" wrapText="1"/>
    </xf>
    <xf numFmtId="0" fontId="30" fillId="3" borderId="32">
      <alignment horizontal="center" vertical="center" wrapText="1"/>
    </xf>
    <xf numFmtId="0" fontId="30" fillId="3" borderId="51">
      <alignment vertical="center" wrapText="1"/>
    </xf>
    <xf numFmtId="0" fontId="30" fillId="3" borderId="0">
      <alignment vertical="center" wrapText="1"/>
    </xf>
    <xf numFmtId="0" fontId="30" fillId="3" borderId="51">
      <alignment horizontal="center" vertical="center" wrapText="1"/>
    </xf>
    <xf numFmtId="0" fontId="30" fillId="3" borderId="0">
      <alignment horizontal="center" vertical="center" wrapText="1"/>
    </xf>
    <xf numFmtId="0" fontId="32" fillId="3" borderId="32">
      <alignment horizontal="left" vertical="center" wrapText="1"/>
    </xf>
    <xf numFmtId="4" fontId="32" fillId="2" borderId="32">
      <alignment horizontal="right" vertical="center" shrinkToFit="1"/>
    </xf>
    <xf numFmtId="4" fontId="32" fillId="0" borderId="51">
      <alignment horizontal="right" vertical="center" shrinkToFit="1"/>
    </xf>
    <xf numFmtId="4" fontId="32" fillId="0" borderId="0">
      <alignment horizontal="right" vertical="center" shrinkToFit="1"/>
    </xf>
    <xf numFmtId="0" fontId="32" fillId="7" borderId="32">
      <alignment horizontal="center" vertical="center"/>
    </xf>
    <xf numFmtId="4" fontId="32" fillId="4" borderId="32">
      <alignment horizontal="right" vertical="center" shrinkToFit="1"/>
    </xf>
    <xf numFmtId="49" fontId="30" fillId="3" borderId="32">
      <alignment horizontal="center" vertical="center" wrapText="1"/>
    </xf>
    <xf numFmtId="4" fontId="30" fillId="0" borderId="32">
      <alignment horizontal="right" vertical="center" shrinkToFit="1"/>
    </xf>
    <xf numFmtId="4" fontId="30" fillId="0" borderId="51">
      <alignment horizontal="right" vertical="center" shrinkToFit="1"/>
    </xf>
    <xf numFmtId="4" fontId="30" fillId="0" borderId="0">
      <alignment horizontal="right" vertical="center" shrinkToFit="1"/>
    </xf>
    <xf numFmtId="49" fontId="30" fillId="3" borderId="32">
      <alignment horizontal="center" vertical="center" shrinkToFit="1"/>
    </xf>
    <xf numFmtId="0" fontId="30" fillId="0" borderId="33">
      <alignment vertical="center"/>
    </xf>
    <xf numFmtId="0" fontId="33" fillId="0" borderId="0">
      <alignment vertical="center"/>
    </xf>
    <xf numFmtId="0" fontId="33" fillId="0" borderId="30">
      <alignment vertical="center"/>
    </xf>
    <xf numFmtId="0" fontId="33" fillId="0" borderId="30">
      <alignment horizontal="center" vertical="center"/>
    </xf>
    <xf numFmtId="0" fontId="30" fillId="3" borderId="0">
      <alignment vertical="center"/>
    </xf>
    <xf numFmtId="0" fontId="33" fillId="0" borderId="33">
      <alignment vertical="center"/>
    </xf>
    <xf numFmtId="0" fontId="33" fillId="0" borderId="33">
      <alignment horizontal="center" vertical="center"/>
    </xf>
    <xf numFmtId="0" fontId="33" fillId="0" borderId="0">
      <alignment horizontal="left" vertical="center" wrapText="1"/>
    </xf>
    <xf numFmtId="0" fontId="33" fillId="0" borderId="0">
      <alignment vertical="center" shrinkToFit="1"/>
    </xf>
    <xf numFmtId="0" fontId="30" fillId="0" borderId="32">
      <alignment horizontal="center" vertical="center" shrinkToFit="1"/>
    </xf>
    <xf numFmtId="49" fontId="30" fillId="0" borderId="32">
      <alignment horizontal="center" vertical="center" wrapText="1"/>
    </xf>
    <xf numFmtId="4" fontId="30" fillId="2" borderId="32">
      <alignment horizontal="right" vertical="center" shrinkToFit="1"/>
    </xf>
    <xf numFmtId="4" fontId="30" fillId="6" borderId="32">
      <alignment horizontal="right" vertical="center" shrinkToFit="1"/>
    </xf>
    <xf numFmtId="0" fontId="29" fillId="3" borderId="0">
      <alignment vertical="center" wrapText="1"/>
    </xf>
    <xf numFmtId="49" fontId="28" fillId="3" borderId="30">
      <alignment horizontal="center" vertical="center" shrinkToFit="1"/>
    </xf>
    <xf numFmtId="0" fontId="31" fillId="3" borderId="34">
      <alignment horizontal="left" wrapText="1"/>
    </xf>
    <xf numFmtId="0" fontId="29" fillId="3" borderId="0">
      <alignment horizontal="center" vertical="center" wrapText="1"/>
    </xf>
    <xf numFmtId="0" fontId="31" fillId="0" borderId="31">
      <alignment vertical="center"/>
    </xf>
    <xf numFmtId="0" fontId="30" fillId="0" borderId="34">
      <alignment vertical="center"/>
    </xf>
    <xf numFmtId="0" fontId="27" fillId="0" borderId="0">
      <alignment vertical="center"/>
    </xf>
    <xf numFmtId="0" fontId="28" fillId="3" borderId="30">
      <alignment horizontal="left" vertical="center" wrapText="1"/>
    </xf>
    <xf numFmtId="0" fontId="32" fillId="3" borderId="0">
      <alignment horizontal="center" vertical="center" wrapText="1"/>
    </xf>
    <xf numFmtId="0" fontId="29" fillId="3" borderId="32">
      <alignment horizontal="center" vertical="center" wrapText="1"/>
    </xf>
    <xf numFmtId="49" fontId="31" fillId="3" borderId="32">
      <alignment horizontal="center" vertical="center" shrinkToFit="1"/>
    </xf>
    <xf numFmtId="49" fontId="31" fillId="3" borderId="32">
      <alignment horizontal="center" shrinkToFit="1"/>
    </xf>
    <xf numFmtId="0" fontId="31" fillId="3" borderId="32">
      <alignment horizontal="center" vertical="center" shrinkToFit="1"/>
    </xf>
  </cellStyleXfs>
  <cellXfs count="333">
    <xf numFmtId="0" fontId="0" fillId="0" borderId="0" xfId="0"/>
    <xf numFmtId="0" fontId="1" fillId="0" borderId="0" xfId="0" applyNumberFormat="1" applyFont="1" applyBorder="1" applyAlignment="1">
      <alignment horizontal="left"/>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5" fillId="0" borderId="0" xfId="0" applyNumberFormat="1" applyFont="1" applyBorder="1" applyAlignment="1">
      <alignment horizontal="left"/>
    </xf>
    <xf numFmtId="0" fontId="6" fillId="0" borderId="0" xfId="0" applyNumberFormat="1" applyFont="1" applyBorder="1" applyAlignment="1">
      <alignment horizontal="left"/>
    </xf>
    <xf numFmtId="0" fontId="4" fillId="0" borderId="0" xfId="0" applyNumberFormat="1" applyFont="1" applyBorder="1" applyAlignment="1">
      <alignment horizontal="center" vertical="top"/>
    </xf>
    <xf numFmtId="0" fontId="8" fillId="0" borderId="0" xfId="0" applyNumberFormat="1" applyFont="1" applyBorder="1" applyAlignment="1">
      <alignment horizontal="left"/>
    </xf>
    <xf numFmtId="0" fontId="1" fillId="0" borderId="0" xfId="0" applyNumberFormat="1" applyFont="1" applyBorder="1" applyAlignment="1">
      <alignment horizontal="right"/>
    </xf>
    <xf numFmtId="0" fontId="1" fillId="0" borderId="0" xfId="0" applyNumberFormat="1" applyFont="1" applyBorder="1" applyAlignment="1">
      <alignment horizontal="left"/>
    </xf>
    <xf numFmtId="0" fontId="1" fillId="0" borderId="4" xfId="0" applyNumberFormat="1" applyFont="1" applyBorder="1" applyAlignment="1">
      <alignment horizontal="center" vertical="center"/>
    </xf>
    <xf numFmtId="0" fontId="1" fillId="0" borderId="10" xfId="0" applyNumberFormat="1" applyFont="1" applyBorder="1" applyAlignment="1">
      <alignment horizontal="center" vertical="center"/>
    </xf>
    <xf numFmtId="0" fontId="10" fillId="0" borderId="0" xfId="0" applyNumberFormat="1" applyFont="1" applyBorder="1" applyAlignment="1">
      <alignment horizontal="right"/>
    </xf>
    <xf numFmtId="49" fontId="12" fillId="3" borderId="30" xfId="2" applyNumberFormat="1" applyProtection="1">
      <alignment horizontal="center" shrinkToFit="1"/>
    </xf>
    <xf numFmtId="0" fontId="13" fillId="3" borderId="32" xfId="4" applyNumberFormat="1" applyProtection="1">
      <alignment horizontal="center" wrapText="1"/>
    </xf>
    <xf numFmtId="0" fontId="14" fillId="0" borderId="0" xfId="5" applyNumberFormat="1" applyProtection="1"/>
    <xf numFmtId="0" fontId="0" fillId="0" borderId="0" xfId="0" applyProtection="1">
      <protection locked="0"/>
    </xf>
    <xf numFmtId="0" fontId="12" fillId="3" borderId="0" xfId="6" applyNumberFormat="1" applyProtection="1">
      <alignment horizontal="center" wrapText="1"/>
    </xf>
    <xf numFmtId="0" fontId="12" fillId="3" borderId="33" xfId="7" applyNumberFormat="1" applyProtection="1">
      <alignment horizontal="center" wrapText="1"/>
    </xf>
    <xf numFmtId="49" fontId="15" fillId="3" borderId="32" xfId="9" applyNumberFormat="1" applyProtection="1">
      <alignment horizontal="center" shrinkToFit="1"/>
    </xf>
    <xf numFmtId="49" fontId="15" fillId="3" borderId="32" xfId="12" applyNumberFormat="1" applyProtection="1">
      <alignment horizontal="center" vertical="center" shrinkToFit="1"/>
    </xf>
    <xf numFmtId="0" fontId="13" fillId="3" borderId="33" xfId="15" applyNumberFormat="1" applyProtection="1">
      <alignment wrapText="1"/>
    </xf>
    <xf numFmtId="0" fontId="13" fillId="3" borderId="33" xfId="16" applyNumberFormat="1" applyProtection="1">
      <alignment horizontal="center" wrapText="1"/>
    </xf>
    <xf numFmtId="0" fontId="15" fillId="3" borderId="32" xfId="17" applyNumberFormat="1" applyProtection="1">
      <alignment horizontal="center" shrinkToFit="1"/>
    </xf>
    <xf numFmtId="0" fontId="15" fillId="3" borderId="30" xfId="18" applyNumberFormat="1" applyProtection="1"/>
    <xf numFmtId="0" fontId="15" fillId="0" borderId="34" xfId="19" applyNumberFormat="1" applyProtection="1"/>
    <xf numFmtId="4" fontId="13" fillId="2" borderId="32" xfId="22" applyNumberFormat="1" applyProtection="1">
      <alignment horizontal="right" vertical="top" shrinkToFit="1"/>
    </xf>
    <xf numFmtId="4" fontId="13" fillId="4" borderId="32" xfId="23" applyNumberFormat="1" applyProtection="1">
      <alignment horizontal="right" vertical="top" shrinkToFit="1"/>
    </xf>
    <xf numFmtId="4" fontId="15" fillId="0" borderId="32" xfId="25" applyNumberFormat="1" applyProtection="1">
      <alignment horizontal="right" vertical="top" shrinkToFit="1"/>
    </xf>
    <xf numFmtId="0" fontId="15" fillId="0" borderId="33" xfId="26" applyNumberFormat="1" applyProtection="1"/>
    <xf numFmtId="0" fontId="17" fillId="0" borderId="0" xfId="27" applyNumberFormat="1" applyProtection="1"/>
    <xf numFmtId="0" fontId="17" fillId="0" borderId="30" xfId="28" applyNumberFormat="1" applyProtection="1"/>
    <xf numFmtId="0" fontId="17" fillId="0" borderId="35" xfId="29" applyNumberFormat="1" applyProtection="1">
      <alignment horizontal="left"/>
    </xf>
    <xf numFmtId="0" fontId="15" fillId="0" borderId="0" xfId="32" applyNumberFormat="1" applyProtection="1"/>
    <xf numFmtId="0" fontId="17" fillId="0" borderId="33" xfId="33" applyNumberFormat="1" applyProtection="1"/>
    <xf numFmtId="0" fontId="17" fillId="0" borderId="36" xfId="34" applyNumberFormat="1" applyProtection="1"/>
    <xf numFmtId="0" fontId="17" fillId="0" borderId="33" xfId="35">
      <alignment horizontal="center"/>
    </xf>
    <xf numFmtId="0" fontId="17" fillId="0" borderId="30" xfId="37">
      <alignment horizontal="center"/>
    </xf>
    <xf numFmtId="0" fontId="1" fillId="0" borderId="1" xfId="0" applyNumberFormat="1" applyFont="1" applyBorder="1" applyAlignment="1">
      <alignment horizontal="center" vertical="center" wrapText="1"/>
    </xf>
    <xf numFmtId="0" fontId="1" fillId="0" borderId="0" xfId="0" applyNumberFormat="1" applyFont="1" applyBorder="1" applyAlignment="1">
      <alignment horizontal="left"/>
    </xf>
    <xf numFmtId="49" fontId="1" fillId="0" borderId="0" xfId="0" applyNumberFormat="1" applyFont="1" applyBorder="1" applyAlignment="1">
      <alignment horizontal="center"/>
    </xf>
    <xf numFmtId="0" fontId="1" fillId="0" borderId="0" xfId="0" applyFont="1"/>
    <xf numFmtId="4" fontId="1" fillId="0" borderId="10" xfId="0" applyNumberFormat="1" applyFont="1" applyBorder="1" applyAlignment="1"/>
    <xf numFmtId="0" fontId="1" fillId="0" borderId="41" xfId="0" applyNumberFormat="1" applyFont="1" applyBorder="1" applyAlignment="1">
      <alignment horizontal="center" vertical="center" wrapText="1"/>
    </xf>
    <xf numFmtId="49" fontId="1" fillId="0" borderId="42" xfId="0" applyNumberFormat="1" applyFont="1" applyBorder="1" applyAlignment="1">
      <alignment horizontal="center" vertical="center"/>
    </xf>
    <xf numFmtId="49" fontId="1" fillId="0" borderId="43" xfId="0" applyNumberFormat="1" applyFont="1" applyBorder="1" applyAlignment="1">
      <alignment horizontal="center" vertical="center"/>
    </xf>
    <xf numFmtId="49" fontId="1" fillId="0" borderId="38" xfId="0" applyNumberFormat="1" applyFont="1" applyBorder="1" applyAlignment="1">
      <alignment horizontal="center" vertical="center"/>
    </xf>
    <xf numFmtId="49" fontId="5" fillId="0" borderId="38" xfId="0" applyNumberFormat="1" applyFont="1" applyBorder="1" applyAlignment="1">
      <alignment horizontal="center" vertical="center"/>
    </xf>
    <xf numFmtId="49" fontId="6" fillId="0" borderId="38" xfId="0" applyNumberFormat="1" applyFont="1" applyBorder="1" applyAlignment="1">
      <alignment horizontal="center" vertical="center"/>
    </xf>
    <xf numFmtId="49" fontId="1" fillId="0" borderId="42" xfId="0" applyNumberFormat="1" applyFont="1" applyBorder="1" applyAlignment="1">
      <alignment horizontal="center" vertical="top"/>
    </xf>
    <xf numFmtId="0" fontId="1" fillId="0" borderId="0" xfId="0" applyNumberFormat="1" applyFont="1" applyBorder="1" applyAlignment="1"/>
    <xf numFmtId="0" fontId="11" fillId="0" borderId="0" xfId="0" applyNumberFormat="1" applyFont="1" applyBorder="1" applyAlignment="1"/>
    <xf numFmtId="49" fontId="1" fillId="0" borderId="45" xfId="0" applyNumberFormat="1" applyFont="1" applyBorder="1" applyAlignment="1">
      <alignment horizontal="center"/>
    </xf>
    <xf numFmtId="49" fontId="1" fillId="0" borderId="46" xfId="0" applyNumberFormat="1" applyFont="1" applyBorder="1" applyAlignment="1">
      <alignment horizontal="center"/>
    </xf>
    <xf numFmtId="49" fontId="1" fillId="0" borderId="47" xfId="0" applyNumberFormat="1" applyFont="1" applyBorder="1" applyAlignment="1">
      <alignment horizontal="center"/>
    </xf>
    <xf numFmtId="0" fontId="10" fillId="0" borderId="0" xfId="0" applyNumberFormat="1" applyFont="1" applyBorder="1" applyAlignment="1"/>
    <xf numFmtId="0" fontId="1" fillId="0" borderId="0" xfId="0" applyNumberFormat="1" applyFont="1" applyBorder="1" applyAlignment="1">
      <alignment vertical="center"/>
    </xf>
    <xf numFmtId="49" fontId="1" fillId="0" borderId="0" xfId="0" applyNumberFormat="1" applyFont="1" applyBorder="1" applyAlignment="1">
      <alignment horizontal="right"/>
    </xf>
    <xf numFmtId="0" fontId="1" fillId="0" borderId="0" xfId="0" applyNumberFormat="1" applyFont="1" applyBorder="1" applyAlignment="1">
      <alignment horizontal="right" vertical="center"/>
    </xf>
    <xf numFmtId="0" fontId="3" fillId="0" borderId="2" xfId="0" applyNumberFormat="1" applyFont="1" applyBorder="1" applyAlignment="1"/>
    <xf numFmtId="4" fontId="1" fillId="0" borderId="12" xfId="0" applyNumberFormat="1" applyFont="1" applyBorder="1" applyAlignment="1"/>
    <xf numFmtId="49" fontId="1" fillId="0" borderId="0" xfId="0" applyNumberFormat="1" applyFont="1" applyBorder="1" applyAlignment="1"/>
    <xf numFmtId="4" fontId="5" fillId="0" borderId="10" xfId="0" applyNumberFormat="1" applyFont="1" applyBorder="1" applyAlignment="1">
      <alignment horizontal="center" vertical="center"/>
    </xf>
    <xf numFmtId="4" fontId="6" fillId="0" borderId="10" xfId="0" applyNumberFormat="1" applyFont="1" applyBorder="1" applyAlignment="1">
      <alignment horizontal="center" vertical="center"/>
    </xf>
    <xf numFmtId="4" fontId="1" fillId="0" borderId="4" xfId="0" applyNumberFormat="1" applyFont="1" applyBorder="1" applyAlignment="1">
      <alignment horizontal="center" vertical="center"/>
    </xf>
    <xf numFmtId="4" fontId="1" fillId="0" borderId="20" xfId="0" applyNumberFormat="1" applyFont="1" applyBorder="1" applyAlignment="1">
      <alignment horizontal="center" vertical="center"/>
    </xf>
    <xf numFmtId="4" fontId="6" fillId="0" borderId="12" xfId="0" applyNumberFormat="1" applyFont="1" applyBorder="1" applyAlignment="1">
      <alignment horizontal="center" vertical="center"/>
    </xf>
    <xf numFmtId="4" fontId="1" fillId="0" borderId="10" xfId="0" applyNumberFormat="1" applyFont="1" applyBorder="1" applyAlignment="1">
      <alignment horizontal="center" vertical="center"/>
    </xf>
    <xf numFmtId="4" fontId="1" fillId="0" borderId="1" xfId="0" applyNumberFormat="1" applyFont="1" applyBorder="1" applyAlignment="1">
      <alignment horizontal="center" vertical="center"/>
    </xf>
    <xf numFmtId="0" fontId="1" fillId="0" borderId="28" xfId="0" applyNumberFormat="1" applyFont="1" applyBorder="1" applyAlignment="1">
      <alignment horizontal="center" vertical="center"/>
    </xf>
    <xf numFmtId="0" fontId="1" fillId="0" borderId="12" xfId="0" applyNumberFormat="1" applyFont="1" applyBorder="1" applyAlignment="1">
      <alignment horizontal="center" vertical="center"/>
    </xf>
    <xf numFmtId="0" fontId="1" fillId="0" borderId="1" xfId="0" applyNumberFormat="1" applyFont="1" applyBorder="1" applyAlignment="1">
      <alignment horizontal="center" vertical="center"/>
    </xf>
    <xf numFmtId="49" fontId="1" fillId="0" borderId="39" xfId="0" applyNumberFormat="1" applyFont="1" applyBorder="1" applyAlignment="1">
      <alignment horizontal="center" vertical="center"/>
    </xf>
    <xf numFmtId="4" fontId="1" fillId="0" borderId="28" xfId="0" applyNumberFormat="1" applyFont="1" applyBorder="1" applyAlignment="1">
      <alignment horizontal="center" vertical="center"/>
    </xf>
    <xf numFmtId="4" fontId="1" fillId="0" borderId="12" xfId="0" applyNumberFormat="1" applyFont="1" applyBorder="1" applyAlignment="1">
      <alignment horizontal="center" vertical="center"/>
    </xf>
    <xf numFmtId="4" fontId="1" fillId="0" borderId="38" xfId="0" applyNumberFormat="1" applyFont="1" applyBorder="1" applyAlignment="1">
      <alignment horizontal="center" vertical="center"/>
    </xf>
    <xf numFmtId="4" fontId="6" fillId="0" borderId="38" xfId="0" applyNumberFormat="1" applyFont="1" applyBorder="1" applyAlignment="1">
      <alignment horizontal="center" vertical="center"/>
    </xf>
    <xf numFmtId="49" fontId="1" fillId="0" borderId="4" xfId="0" applyNumberFormat="1" applyFont="1" applyBorder="1" applyAlignment="1">
      <alignment horizontal="center" vertical="center"/>
    </xf>
    <xf numFmtId="4" fontId="1" fillId="0" borderId="48" xfId="0" applyNumberFormat="1" applyFont="1" applyBorder="1" applyAlignment="1">
      <alignment horizontal="center" vertical="center"/>
    </xf>
    <xf numFmtId="4" fontId="1" fillId="0" borderId="49" xfId="0" applyNumberFormat="1" applyFont="1" applyBorder="1" applyAlignment="1">
      <alignment horizontal="center" vertical="center"/>
    </xf>
    <xf numFmtId="4" fontId="1" fillId="0" borderId="9" xfId="0" applyNumberFormat="1" applyFont="1" applyBorder="1" applyAlignment="1">
      <alignment horizontal="center" vertical="center"/>
    </xf>
    <xf numFmtId="4" fontId="6" fillId="0" borderId="28" xfId="0" applyNumberFormat="1" applyFont="1" applyBorder="1" applyAlignment="1">
      <alignment horizontal="center" vertical="center"/>
    </xf>
    <xf numFmtId="49" fontId="15" fillId="3" borderId="32" xfId="24" applyNumberFormat="1" applyProtection="1">
      <alignment horizontal="center" vertical="top" shrinkToFit="1"/>
    </xf>
    <xf numFmtId="0" fontId="15" fillId="3" borderId="0" xfId="10" applyNumberFormat="1" applyProtection="1">
      <alignment horizontal="left" wrapText="1"/>
    </xf>
    <xf numFmtId="0" fontId="16" fillId="3" borderId="32" xfId="20" applyNumberFormat="1" applyProtection="1">
      <alignment horizontal="center" vertical="center" wrapText="1"/>
    </xf>
    <xf numFmtId="0" fontId="17" fillId="0" borderId="0" xfId="36" applyNumberFormat="1" applyProtection="1">
      <alignment horizontal="left" vertical="top" wrapText="1"/>
    </xf>
    <xf numFmtId="49" fontId="20" fillId="0" borderId="46" xfId="0" applyNumberFormat="1" applyFont="1" applyBorder="1" applyAlignment="1">
      <alignment horizontal="center"/>
    </xf>
    <xf numFmtId="0" fontId="1" fillId="0" borderId="0" xfId="0" applyNumberFormat="1" applyFont="1" applyBorder="1" applyAlignment="1">
      <alignment horizontal="center"/>
    </xf>
    <xf numFmtId="0" fontId="1" fillId="0" borderId="0" xfId="0" applyNumberFormat="1" applyFont="1" applyBorder="1" applyAlignment="1">
      <alignment horizontal="left"/>
    </xf>
    <xf numFmtId="49" fontId="1" fillId="0" borderId="0" xfId="0" applyNumberFormat="1" applyFont="1" applyBorder="1" applyAlignment="1">
      <alignment horizontal="center"/>
    </xf>
    <xf numFmtId="0" fontId="27" fillId="0" borderId="0" xfId="95" applyNumberFormat="1" applyProtection="1">
      <alignment vertical="center"/>
    </xf>
    <xf numFmtId="0" fontId="30" fillId="0" borderId="0" xfId="98" applyNumberFormat="1" applyProtection="1">
      <alignment vertical="center"/>
    </xf>
    <xf numFmtId="0" fontId="28" fillId="3" borderId="0" xfId="99" applyNumberFormat="1" applyProtection="1">
      <alignment horizontal="center" vertical="center" wrapText="1"/>
    </xf>
    <xf numFmtId="0" fontId="32" fillId="3" borderId="0" xfId="104" applyNumberFormat="1" applyProtection="1">
      <alignment vertical="center" wrapText="1"/>
    </xf>
    <xf numFmtId="0" fontId="30" fillId="3" borderId="30" xfId="105" applyNumberFormat="1" applyProtection="1">
      <alignment vertical="center"/>
    </xf>
    <xf numFmtId="0" fontId="30" fillId="3" borderId="51" xfId="108" applyNumberFormat="1" applyProtection="1">
      <alignment vertical="center" wrapText="1"/>
    </xf>
    <xf numFmtId="0" fontId="30" fillId="3" borderId="0" xfId="109" applyNumberFormat="1" applyProtection="1">
      <alignment vertical="center" wrapText="1"/>
    </xf>
    <xf numFmtId="0" fontId="30" fillId="3" borderId="0" xfId="111" applyNumberFormat="1" applyProtection="1">
      <alignment horizontal="center" vertical="center" wrapText="1"/>
    </xf>
    <xf numFmtId="4" fontId="32" fillId="2" borderId="32" xfId="113" applyNumberFormat="1" applyProtection="1">
      <alignment horizontal="right" vertical="center" shrinkToFit="1"/>
    </xf>
    <xf numFmtId="4" fontId="32" fillId="0" borderId="51" xfId="114" applyNumberFormat="1" applyProtection="1">
      <alignment horizontal="right" vertical="center" shrinkToFit="1"/>
    </xf>
    <xf numFmtId="4" fontId="32" fillId="0" borderId="0" xfId="115" applyNumberFormat="1" applyProtection="1">
      <alignment horizontal="right" vertical="center" shrinkToFit="1"/>
    </xf>
    <xf numFmtId="4" fontId="32" fillId="4" borderId="32" xfId="117" applyNumberFormat="1" applyProtection="1">
      <alignment horizontal="right" vertical="center" shrinkToFit="1"/>
    </xf>
    <xf numFmtId="4" fontId="30" fillId="0" borderId="32" xfId="119" applyNumberFormat="1" applyProtection="1">
      <alignment horizontal="right" vertical="center" shrinkToFit="1"/>
    </xf>
    <xf numFmtId="4" fontId="30" fillId="0" borderId="51" xfId="120" applyNumberFormat="1" applyProtection="1">
      <alignment horizontal="right" vertical="center" shrinkToFit="1"/>
    </xf>
    <xf numFmtId="4" fontId="30" fillId="0" borderId="0" xfId="121" applyNumberFormat="1" applyProtection="1">
      <alignment horizontal="right" vertical="center" shrinkToFit="1"/>
    </xf>
    <xf numFmtId="0" fontId="30" fillId="0" borderId="33" xfId="123" applyNumberFormat="1" applyProtection="1">
      <alignment vertical="center"/>
    </xf>
    <xf numFmtId="0" fontId="33" fillId="0" borderId="0" xfId="124" applyNumberFormat="1" applyProtection="1">
      <alignment vertical="center"/>
    </xf>
    <xf numFmtId="0" fontId="33" fillId="0" borderId="30" xfId="125" applyNumberFormat="1" applyProtection="1">
      <alignment vertical="center"/>
    </xf>
    <xf numFmtId="0" fontId="30" fillId="3" borderId="0" xfId="127" applyNumberFormat="1" applyProtection="1">
      <alignment vertical="center"/>
    </xf>
    <xf numFmtId="0" fontId="33" fillId="0" borderId="33" xfId="128" applyNumberFormat="1" applyProtection="1">
      <alignment vertical="center"/>
    </xf>
    <xf numFmtId="0" fontId="1" fillId="0" borderId="0" xfId="0" applyNumberFormat="1" applyFont="1" applyBorder="1" applyAlignment="1">
      <alignment horizontal="left"/>
    </xf>
    <xf numFmtId="49" fontId="1" fillId="0" borderId="39" xfId="0" applyNumberFormat="1" applyFont="1" applyBorder="1" applyAlignment="1">
      <alignment horizontal="center" vertical="center"/>
    </xf>
    <xf numFmtId="49" fontId="1" fillId="0" borderId="41" xfId="0" applyNumberFormat="1" applyFont="1" applyBorder="1" applyAlignment="1">
      <alignment horizontal="center" vertical="center"/>
    </xf>
    <xf numFmtId="0" fontId="30" fillId="3" borderId="0" xfId="103" applyNumberFormat="1" applyProtection="1">
      <alignment horizontal="left" vertical="center" wrapText="1"/>
    </xf>
    <xf numFmtId="0" fontId="30" fillId="3" borderId="51" xfId="110" applyNumberFormat="1" applyProtection="1">
      <alignment horizontal="center" vertical="center" wrapText="1"/>
    </xf>
    <xf numFmtId="0" fontId="30" fillId="3" borderId="32" xfId="106" applyNumberFormat="1" applyProtection="1">
      <alignment horizontal="center" vertical="center" wrapText="1"/>
    </xf>
    <xf numFmtId="49" fontId="30" fillId="3" borderId="32" xfId="118" applyNumberFormat="1" applyProtection="1">
      <alignment horizontal="center" vertical="center" wrapText="1"/>
    </xf>
    <xf numFmtId="49" fontId="30" fillId="3" borderId="32" xfId="122" applyNumberFormat="1" applyProtection="1">
      <alignment horizontal="center" vertical="center" shrinkToFit="1"/>
    </xf>
    <xf numFmtId="0" fontId="33" fillId="0" borderId="0" xfId="130" applyNumberFormat="1" applyProtection="1">
      <alignment horizontal="left" vertical="center" wrapText="1"/>
    </xf>
    <xf numFmtId="0" fontId="17" fillId="0" borderId="36" xfId="34" applyNumberFormat="1" applyAlignment="1" applyProtection="1">
      <alignment horizontal="left" vertical="center" wrapText="1"/>
    </xf>
    <xf numFmtId="0" fontId="15" fillId="3" borderId="31" xfId="8" applyNumberFormat="1" applyAlignment="1" applyProtection="1">
      <alignment horizontal="center" vertical="center" wrapText="1"/>
    </xf>
    <xf numFmtId="49" fontId="15" fillId="3" borderId="31" xfId="14" applyNumberFormat="1" applyAlignment="1" applyProtection="1">
      <alignment horizontal="center" vertical="center" shrinkToFit="1"/>
    </xf>
    <xf numFmtId="49" fontId="15" fillId="3" borderId="0" xfId="31" applyNumberFormat="1" applyAlignment="1" applyProtection="1">
      <alignment horizontal="center" shrinkToFit="1"/>
    </xf>
    <xf numFmtId="0" fontId="12" fillId="3" borderId="33" xfId="7" applyNumberFormat="1" applyAlignment="1" applyProtection="1">
      <alignment horizontal="center" vertical="center" wrapText="1"/>
    </xf>
    <xf numFmtId="0" fontId="13" fillId="3" borderId="32" xfId="4" applyNumberFormat="1" applyAlignment="1" applyProtection="1">
      <alignment horizontal="center" vertical="center" shrinkToFit="1"/>
    </xf>
    <xf numFmtId="0" fontId="33" fillId="0" borderId="30" xfId="126">
      <alignment horizontal="center" vertical="center"/>
    </xf>
    <xf numFmtId="0" fontId="33" fillId="0" borderId="33" xfId="129">
      <alignment horizontal="center" vertical="center"/>
    </xf>
    <xf numFmtId="0" fontId="4" fillId="0" borderId="0" xfId="0" applyNumberFormat="1" applyFont="1" applyBorder="1" applyAlignment="1">
      <alignment horizontal="center" vertical="top"/>
    </xf>
    <xf numFmtId="0" fontId="1" fillId="0" borderId="0" xfId="0" applyNumberFormat="1" applyFont="1" applyBorder="1" applyAlignment="1">
      <alignment horizontal="left"/>
    </xf>
    <xf numFmtId="49" fontId="1" fillId="0" borderId="5" xfId="0" applyNumberFormat="1" applyFont="1" applyBorder="1" applyAlignment="1">
      <alignment horizontal="center"/>
    </xf>
    <xf numFmtId="49" fontId="1" fillId="0" borderId="39" xfId="0" applyNumberFormat="1" applyFont="1" applyBorder="1" applyAlignment="1">
      <alignment horizontal="center" vertical="center"/>
    </xf>
    <xf numFmtId="49" fontId="1" fillId="0" borderId="21" xfId="0" applyNumberFormat="1" applyFont="1" applyBorder="1" applyAlignment="1">
      <alignment horizontal="center"/>
    </xf>
    <xf numFmtId="49" fontId="1" fillId="0" borderId="7" xfId="0" applyNumberFormat="1" applyFont="1" applyBorder="1" applyAlignment="1">
      <alignment horizontal="center"/>
    </xf>
    <xf numFmtId="49" fontId="1" fillId="0" borderId="13" xfId="0" applyNumberFormat="1" applyFont="1" applyBorder="1" applyAlignment="1">
      <alignment horizontal="center"/>
    </xf>
    <xf numFmtId="49" fontId="1" fillId="0" borderId="17" xfId="0" applyNumberFormat="1" applyFont="1" applyBorder="1" applyAlignment="1">
      <alignment horizontal="center"/>
    </xf>
    <xf numFmtId="49" fontId="1" fillId="0" borderId="5" xfId="0" applyNumberFormat="1" applyFont="1" applyBorder="1" applyAlignment="1">
      <alignment horizontal="center" vertical="top"/>
    </xf>
    <xf numFmtId="0" fontId="1" fillId="0" borderId="1" xfId="0" applyNumberFormat="1" applyFont="1" applyBorder="1" applyAlignment="1">
      <alignment horizontal="center" vertical="center" wrapText="1"/>
    </xf>
    <xf numFmtId="49" fontId="1" fillId="0" borderId="0" xfId="0" applyNumberFormat="1" applyFont="1" applyBorder="1" applyAlignment="1">
      <alignment horizontal="center"/>
    </xf>
    <xf numFmtId="49" fontId="1" fillId="0" borderId="7" xfId="0" applyNumberFormat="1" applyFont="1" applyBorder="1" applyAlignment="1">
      <alignment horizontal="center" vertical="center"/>
    </xf>
    <xf numFmtId="4" fontId="1" fillId="0" borderId="0" xfId="0" applyNumberFormat="1" applyFont="1" applyBorder="1" applyAlignment="1">
      <alignment horizontal="left"/>
    </xf>
    <xf numFmtId="0" fontId="1" fillId="0" borderId="40" xfId="0" applyNumberFormat="1" applyFont="1" applyBorder="1" applyAlignment="1">
      <alignment horizontal="center" vertical="center" wrapText="1"/>
    </xf>
    <xf numFmtId="0" fontId="1" fillId="0" borderId="0" xfId="0" applyNumberFormat="1" applyFont="1" applyBorder="1" applyAlignment="1">
      <alignment horizontal="left"/>
    </xf>
    <xf numFmtId="0" fontId="4" fillId="0" borderId="0" xfId="0" applyNumberFormat="1" applyFont="1" applyBorder="1" applyAlignment="1"/>
    <xf numFmtId="0" fontId="10" fillId="0" borderId="0" xfId="0" applyNumberFormat="1" applyFont="1" applyBorder="1" applyAlignment="1">
      <alignment vertical="top"/>
    </xf>
    <xf numFmtId="4" fontId="1" fillId="8" borderId="10" xfId="0" applyNumberFormat="1" applyFont="1" applyFill="1" applyBorder="1" applyAlignment="1">
      <alignment horizontal="center" vertical="center"/>
    </xf>
    <xf numFmtId="49" fontId="1" fillId="0" borderId="7" xfId="0" applyNumberFormat="1" applyFont="1" applyBorder="1" applyAlignment="1">
      <alignment horizontal="center"/>
    </xf>
    <xf numFmtId="0" fontId="1" fillId="0" borderId="0" xfId="0" applyNumberFormat="1" applyFont="1" applyBorder="1" applyAlignment="1">
      <alignment horizontal="left"/>
    </xf>
    <xf numFmtId="4" fontId="1" fillId="8" borderId="9" xfId="0" applyNumberFormat="1" applyFont="1" applyFill="1" applyBorder="1" applyAlignment="1">
      <alignment horizontal="center" vertical="center"/>
    </xf>
    <xf numFmtId="0" fontId="0" fillId="0" borderId="0" xfId="0" applyProtection="1">
      <protection locked="0"/>
    </xf>
    <xf numFmtId="0" fontId="15" fillId="3" borderId="0" xfId="10" applyNumberFormat="1" applyProtection="1">
      <alignment horizontal="left" wrapText="1"/>
    </xf>
    <xf numFmtId="0" fontId="16" fillId="3" borderId="32" xfId="20" applyNumberFormat="1" applyProtection="1">
      <alignment horizontal="center" vertical="center" wrapText="1"/>
    </xf>
    <xf numFmtId="0" fontId="17" fillId="0" borderId="0" xfId="36" applyNumberFormat="1" applyProtection="1">
      <alignment horizontal="left" vertical="top" wrapText="1"/>
    </xf>
    <xf numFmtId="49" fontId="15" fillId="3" borderId="32" xfId="24" applyNumberFormat="1" applyProtection="1">
      <alignment horizontal="center" vertical="top" shrinkToFit="1"/>
    </xf>
    <xf numFmtId="0" fontId="10" fillId="0" borderId="0" xfId="0" applyNumberFormat="1" applyFont="1" applyBorder="1" applyAlignment="1">
      <alignment horizontal="center"/>
    </xf>
    <xf numFmtId="0" fontId="19" fillId="0" borderId="2" xfId="0" applyNumberFormat="1" applyFont="1" applyBorder="1" applyAlignment="1">
      <alignment horizontal="center"/>
    </xf>
    <xf numFmtId="0" fontId="1" fillId="0" borderId="0" xfId="0" applyNumberFormat="1" applyFont="1" applyBorder="1" applyAlignment="1">
      <alignment horizontal="center"/>
    </xf>
    <xf numFmtId="0" fontId="1" fillId="0" borderId="2" xfId="0" applyNumberFormat="1" applyFont="1" applyBorder="1" applyAlignment="1">
      <alignment horizontal="center"/>
    </xf>
    <xf numFmtId="0" fontId="1" fillId="0" borderId="5" xfId="0" applyNumberFormat="1" applyFont="1" applyBorder="1" applyAlignment="1">
      <alignment horizontal="center" vertical="top"/>
    </xf>
    <xf numFmtId="0" fontId="11" fillId="0" borderId="0" xfId="0" applyNumberFormat="1" applyFont="1" applyBorder="1" applyAlignment="1">
      <alignment horizontal="center"/>
    </xf>
    <xf numFmtId="0" fontId="10" fillId="0" borderId="2" xfId="0" applyNumberFormat="1" applyFont="1" applyBorder="1" applyAlignment="1">
      <alignment horizontal="center"/>
    </xf>
    <xf numFmtId="0" fontId="4" fillId="0" borderId="0" xfId="0" applyNumberFormat="1" applyFont="1" applyBorder="1" applyAlignment="1">
      <alignment horizontal="center" vertical="top"/>
    </xf>
    <xf numFmtId="0" fontId="4" fillId="0" borderId="5" xfId="0" applyNumberFormat="1" applyFont="1" applyBorder="1" applyAlignment="1">
      <alignment horizontal="center" vertical="top"/>
    </xf>
    <xf numFmtId="0" fontId="10" fillId="0" borderId="2" xfId="0" applyNumberFormat="1" applyFont="1" applyBorder="1" applyAlignment="1">
      <alignment horizontal="right"/>
    </xf>
    <xf numFmtId="0" fontId="5" fillId="0" borderId="0" xfId="0" applyNumberFormat="1" applyFont="1" applyBorder="1" applyAlignment="1">
      <alignment horizontal="center"/>
    </xf>
    <xf numFmtId="0" fontId="1" fillId="0" borderId="0" xfId="0" applyFont="1" applyBorder="1" applyAlignment="1">
      <alignment horizontal="left"/>
    </xf>
    <xf numFmtId="0" fontId="1" fillId="0" borderId="0" xfId="0" applyNumberFormat="1" applyFont="1" applyBorder="1" applyAlignment="1">
      <alignment horizontal="left"/>
    </xf>
    <xf numFmtId="0" fontId="1" fillId="0" borderId="2" xfId="0" applyNumberFormat="1" applyFont="1" applyBorder="1" applyAlignment="1">
      <alignment horizontal="center" vertical="center"/>
    </xf>
    <xf numFmtId="0" fontId="1" fillId="0" borderId="0" xfId="0" applyNumberFormat="1" applyFont="1" applyBorder="1" applyAlignment="1">
      <alignment horizontal="right"/>
    </xf>
    <xf numFmtId="0" fontId="1" fillId="0" borderId="37" xfId="0" applyNumberFormat="1" applyFont="1" applyBorder="1" applyAlignment="1">
      <alignment horizontal="right"/>
    </xf>
    <xf numFmtId="0" fontId="1" fillId="0" borderId="5" xfId="0" applyNumberFormat="1" applyFont="1" applyBorder="1" applyAlignment="1">
      <alignment horizontal="left" indent="3"/>
    </xf>
    <xf numFmtId="49" fontId="1" fillId="0" borderId="24" xfId="0" applyNumberFormat="1" applyFont="1" applyBorder="1" applyAlignment="1">
      <alignment horizontal="center"/>
    </xf>
    <xf numFmtId="49" fontId="1" fillId="0" borderId="5" xfId="0" applyNumberFormat="1" applyFont="1" applyBorder="1" applyAlignment="1">
      <alignment horizontal="center"/>
    </xf>
    <xf numFmtId="49" fontId="1" fillId="0" borderId="6" xfId="0" applyNumberFormat="1" applyFont="1" applyBorder="1" applyAlignment="1">
      <alignment horizontal="center"/>
    </xf>
    <xf numFmtId="49" fontId="1" fillId="0" borderId="27" xfId="0" applyNumberFormat="1" applyFont="1" applyBorder="1" applyAlignment="1">
      <alignment horizontal="center"/>
    </xf>
    <xf numFmtId="49" fontId="1" fillId="0" borderId="2" xfId="0" applyNumberFormat="1" applyFont="1" applyBorder="1" applyAlignment="1">
      <alignment horizontal="center"/>
    </xf>
    <xf numFmtId="49" fontId="1" fillId="0" borderId="3" xfId="0" applyNumberFormat="1" applyFont="1" applyBorder="1" applyAlignment="1">
      <alignment horizontal="center"/>
    </xf>
    <xf numFmtId="0" fontId="1" fillId="0" borderId="2" xfId="0" applyNumberFormat="1" applyFont="1" applyBorder="1" applyAlignment="1">
      <alignment horizontal="left" indent="3"/>
    </xf>
    <xf numFmtId="0" fontId="1" fillId="0" borderId="23" xfId="0" applyNumberFormat="1" applyFont="1" applyBorder="1" applyAlignment="1">
      <alignment horizontal="left" indent="3"/>
    </xf>
    <xf numFmtId="0" fontId="1" fillId="0" borderId="10"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11" xfId="0" applyNumberFormat="1" applyFont="1" applyBorder="1" applyAlignment="1">
      <alignment horizontal="center" vertical="center" wrapText="1"/>
    </xf>
    <xf numFmtId="0" fontId="1" fillId="0" borderId="39" xfId="0" applyNumberFormat="1" applyFont="1" applyBorder="1" applyAlignment="1">
      <alignment horizontal="center" vertical="center" wrapText="1"/>
    </xf>
    <xf numFmtId="0" fontId="1" fillId="0" borderId="41" xfId="0" applyNumberFormat="1" applyFont="1" applyBorder="1" applyAlignment="1">
      <alignment horizontal="center" vertical="center" wrapText="1"/>
    </xf>
    <xf numFmtId="49" fontId="1" fillId="0" borderId="39" xfId="0" applyNumberFormat="1" applyFont="1" applyBorder="1" applyAlignment="1">
      <alignment horizontal="center" vertical="center"/>
    </xf>
    <xf numFmtId="49" fontId="1" fillId="0" borderId="41" xfId="0" applyNumberFormat="1" applyFont="1" applyBorder="1" applyAlignment="1">
      <alignment horizontal="center" vertical="center"/>
    </xf>
    <xf numFmtId="49" fontId="1" fillId="0" borderId="44" xfId="0" applyNumberFormat="1" applyFont="1" applyBorder="1" applyAlignment="1">
      <alignment horizontal="center" vertical="center"/>
    </xf>
    <xf numFmtId="0" fontId="1" fillId="0" borderId="5" xfId="0" applyNumberFormat="1" applyFont="1" applyBorder="1" applyAlignment="1">
      <alignment horizontal="left" indent="2"/>
    </xf>
    <xf numFmtId="0" fontId="1" fillId="0" borderId="2" xfId="0" applyNumberFormat="1" applyFont="1" applyBorder="1" applyAlignment="1">
      <alignment horizontal="left" indent="2"/>
    </xf>
    <xf numFmtId="0" fontId="1" fillId="0" borderId="23" xfId="0" applyNumberFormat="1" applyFont="1" applyBorder="1" applyAlignment="1">
      <alignment horizontal="left" indent="2"/>
    </xf>
    <xf numFmtId="49" fontId="1" fillId="0" borderId="25" xfId="0" applyNumberFormat="1" applyFont="1" applyBorder="1" applyAlignment="1">
      <alignment horizontal="center"/>
    </xf>
    <xf numFmtId="49" fontId="1" fillId="0" borderId="21" xfId="0" applyNumberFormat="1" applyFont="1" applyBorder="1" applyAlignment="1">
      <alignment horizontal="center"/>
    </xf>
    <xf numFmtId="49" fontId="1" fillId="0" borderId="22" xfId="0" applyNumberFormat="1" applyFont="1" applyBorder="1" applyAlignment="1">
      <alignment horizontal="center"/>
    </xf>
    <xf numFmtId="0" fontId="1" fillId="0" borderId="7" xfId="0" applyNumberFormat="1" applyFont="1" applyBorder="1" applyAlignment="1">
      <alignment horizontal="left" wrapText="1" indent="3"/>
    </xf>
    <xf numFmtId="0" fontId="1" fillId="0" borderId="7" xfId="0" applyNumberFormat="1" applyFont="1" applyBorder="1" applyAlignment="1">
      <alignment horizontal="left" indent="3"/>
    </xf>
    <xf numFmtId="49" fontId="1" fillId="0" borderId="18" xfId="0" applyNumberFormat="1" applyFont="1" applyBorder="1" applyAlignment="1">
      <alignment horizontal="center"/>
    </xf>
    <xf numFmtId="49" fontId="1" fillId="0" borderId="7" xfId="0" applyNumberFormat="1" applyFont="1" applyBorder="1" applyAlignment="1">
      <alignment horizontal="center"/>
    </xf>
    <xf numFmtId="49" fontId="1" fillId="0" borderId="11" xfId="0" applyNumberFormat="1" applyFont="1" applyBorder="1" applyAlignment="1">
      <alignment horizontal="center"/>
    </xf>
    <xf numFmtId="0" fontId="1" fillId="0" borderId="2" xfId="0" applyNumberFormat="1" applyFont="1" applyBorder="1" applyAlignment="1">
      <alignment horizontal="left" wrapText="1" indent="1"/>
    </xf>
    <xf numFmtId="0" fontId="1" fillId="0" borderId="2" xfId="0" applyNumberFormat="1" applyFont="1" applyBorder="1" applyAlignment="1">
      <alignment horizontal="left" indent="1"/>
    </xf>
    <xf numFmtId="0" fontId="1" fillId="0" borderId="23" xfId="0" applyNumberFormat="1" applyFont="1" applyBorder="1" applyAlignment="1">
      <alignment horizontal="left" indent="1"/>
    </xf>
    <xf numFmtId="49" fontId="1" fillId="0" borderId="15" xfId="0" applyNumberFormat="1" applyFont="1" applyBorder="1" applyAlignment="1">
      <alignment horizontal="center"/>
    </xf>
    <xf numFmtId="49" fontId="1" fillId="0" borderId="13" xfId="0" applyNumberFormat="1" applyFont="1" applyBorder="1" applyAlignment="1">
      <alignment horizontal="center"/>
    </xf>
    <xf numFmtId="49" fontId="1" fillId="0" borderId="14" xfId="0" applyNumberFormat="1" applyFont="1" applyBorder="1" applyAlignment="1">
      <alignment horizontal="center"/>
    </xf>
    <xf numFmtId="49" fontId="5" fillId="0" borderId="18" xfId="0" applyNumberFormat="1" applyFont="1" applyBorder="1" applyAlignment="1">
      <alignment horizontal="center"/>
    </xf>
    <xf numFmtId="49" fontId="5" fillId="0" borderId="7" xfId="0" applyNumberFormat="1" applyFont="1" applyBorder="1" applyAlignment="1">
      <alignment horizontal="center"/>
    </xf>
    <xf numFmtId="49" fontId="5" fillId="0" borderId="11" xfId="0" applyNumberFormat="1" applyFont="1" applyBorder="1" applyAlignment="1">
      <alignment horizontal="center"/>
    </xf>
    <xf numFmtId="0" fontId="1" fillId="0" borderId="7" xfId="0" applyNumberFormat="1" applyFont="1" applyBorder="1" applyAlignment="1">
      <alignment horizontal="left"/>
    </xf>
    <xf numFmtId="0" fontId="1" fillId="0" borderId="19" xfId="0" applyNumberFormat="1" applyFont="1" applyBorder="1" applyAlignment="1">
      <alignment horizontal="left"/>
    </xf>
    <xf numFmtId="49" fontId="1" fillId="0" borderId="16" xfId="0" applyNumberFormat="1" applyFont="1" applyBorder="1" applyAlignment="1">
      <alignment horizontal="center"/>
    </xf>
    <xf numFmtId="49" fontId="1" fillId="0" borderId="17" xfId="0" applyNumberFormat="1" applyFont="1" applyBorder="1" applyAlignment="1">
      <alignment horizontal="center"/>
    </xf>
    <xf numFmtId="49" fontId="1" fillId="0" borderId="29" xfId="0" applyNumberFormat="1" applyFont="1" applyBorder="1" applyAlignment="1">
      <alignment horizontal="center"/>
    </xf>
    <xf numFmtId="0" fontId="8" fillId="0" borderId="0" xfId="0" applyNumberFormat="1" applyFont="1" applyBorder="1" applyAlignment="1">
      <alignment horizontal="justify" wrapText="1"/>
    </xf>
    <xf numFmtId="0" fontId="1" fillId="0" borderId="7" xfId="0" applyNumberFormat="1" applyFont="1" applyBorder="1" applyAlignment="1">
      <alignment horizontal="left" wrapText="1" indent="2"/>
    </xf>
    <xf numFmtId="0" fontId="1" fillId="0" borderId="7" xfId="0" applyNumberFormat="1" applyFont="1" applyBorder="1" applyAlignment="1">
      <alignment horizontal="left" indent="2"/>
    </xf>
    <xf numFmtId="49" fontId="6" fillId="0" borderId="18" xfId="0" applyNumberFormat="1" applyFont="1" applyBorder="1" applyAlignment="1">
      <alignment horizontal="center"/>
    </xf>
    <xf numFmtId="49" fontId="6" fillId="0" borderId="7" xfId="0" applyNumberFormat="1" applyFont="1" applyBorder="1" applyAlignment="1">
      <alignment horizontal="center"/>
    </xf>
    <xf numFmtId="49" fontId="6" fillId="0" borderId="11" xfId="0" applyNumberFormat="1" applyFont="1" applyBorder="1" applyAlignment="1">
      <alignment horizontal="center"/>
    </xf>
    <xf numFmtId="0" fontId="6" fillId="0" borderId="7" xfId="0" applyNumberFormat="1" applyFont="1" applyBorder="1" applyAlignment="1">
      <alignment horizontal="left"/>
    </xf>
    <xf numFmtId="0" fontId="1" fillId="0" borderId="7" xfId="0" applyNumberFormat="1" applyFont="1" applyBorder="1" applyAlignment="1">
      <alignment horizontal="left" wrapText="1" indent="4"/>
    </xf>
    <xf numFmtId="0" fontId="1" fillId="0" borderId="7" xfId="0" applyNumberFormat="1" applyFont="1" applyBorder="1" applyAlignment="1">
      <alignment horizontal="left" indent="4"/>
    </xf>
    <xf numFmtId="0" fontId="1" fillId="0" borderId="2" xfId="0" applyNumberFormat="1" applyFont="1" applyBorder="1" applyAlignment="1">
      <alignment horizontal="left" indent="4"/>
    </xf>
    <xf numFmtId="0" fontId="1" fillId="0" borderId="23" xfId="0" applyNumberFormat="1" applyFont="1" applyBorder="1" applyAlignment="1">
      <alignment horizontal="left" indent="4"/>
    </xf>
    <xf numFmtId="0" fontId="1" fillId="0" borderId="5" xfId="0" applyNumberFormat="1" applyFont="1" applyBorder="1" applyAlignment="1">
      <alignment horizontal="left" indent="4"/>
    </xf>
    <xf numFmtId="0" fontId="1" fillId="0" borderId="2" xfId="0" applyNumberFormat="1" applyFont="1" applyBorder="1" applyAlignment="1">
      <alignment horizontal="left" wrapText="1" indent="3"/>
    </xf>
    <xf numFmtId="0" fontId="1" fillId="0" borderId="7" xfId="0" applyNumberFormat="1" applyFont="1" applyBorder="1" applyAlignment="1">
      <alignment horizontal="left" wrapText="1" indent="1"/>
    </xf>
    <xf numFmtId="0" fontId="1" fillId="0" borderId="7" xfId="0" applyNumberFormat="1" applyFont="1" applyBorder="1" applyAlignment="1">
      <alignment horizontal="left" indent="1"/>
    </xf>
    <xf numFmtId="0" fontId="1" fillId="0" borderId="19" xfId="0" applyNumberFormat="1" applyFont="1" applyBorder="1" applyAlignment="1">
      <alignment horizontal="left" wrapText="1" indent="4"/>
    </xf>
    <xf numFmtId="0" fontId="1" fillId="0" borderId="2" xfId="0" applyNumberFormat="1" applyFont="1" applyBorder="1" applyAlignment="1">
      <alignment horizontal="left" wrapText="1" indent="4"/>
    </xf>
    <xf numFmtId="0" fontId="6" fillId="0" borderId="0" xfId="0" applyNumberFormat="1" applyFont="1" applyBorder="1" applyAlignment="1">
      <alignment horizontal="center"/>
    </xf>
    <xf numFmtId="0" fontId="1" fillId="0" borderId="40" xfId="0" applyNumberFormat="1" applyFont="1" applyBorder="1" applyAlignment="1">
      <alignment horizontal="center" vertical="center" wrapText="1"/>
    </xf>
    <xf numFmtId="49" fontId="1" fillId="0" borderId="7" xfId="0" applyNumberFormat="1" applyFont="1" applyBorder="1" applyAlignment="1">
      <alignment horizontal="center" vertical="top"/>
    </xf>
    <xf numFmtId="49" fontId="1" fillId="0" borderId="11" xfId="0" applyNumberFormat="1" applyFont="1" applyBorder="1" applyAlignment="1">
      <alignment horizontal="center" vertical="top"/>
    </xf>
    <xf numFmtId="49" fontId="1" fillId="0" borderId="4" xfId="0" applyNumberFormat="1" applyFont="1" applyBorder="1" applyAlignment="1">
      <alignment horizontal="center" vertical="top"/>
    </xf>
    <xf numFmtId="49" fontId="1" fillId="0" borderId="5" xfId="0" applyNumberFormat="1" applyFont="1" applyBorder="1" applyAlignment="1">
      <alignment horizontal="center" vertical="top"/>
    </xf>
    <xf numFmtId="49" fontId="1" fillId="0" borderId="6" xfId="0" applyNumberFormat="1" applyFont="1" applyBorder="1" applyAlignment="1">
      <alignment horizontal="center" vertical="top"/>
    </xf>
    <xf numFmtId="0" fontId="1" fillId="0" borderId="5" xfId="0" applyNumberFormat="1" applyFont="1" applyBorder="1" applyAlignment="1">
      <alignment horizontal="center" vertical="center"/>
    </xf>
    <xf numFmtId="0" fontId="1" fillId="0" borderId="6"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8" xfId="0" applyNumberFormat="1" applyFont="1" applyBorder="1" applyAlignment="1">
      <alignment horizontal="center" vertical="center"/>
    </xf>
    <xf numFmtId="0" fontId="1" fillId="0" borderId="3" xfId="0" applyNumberFormat="1" applyFont="1" applyBorder="1" applyAlignment="1">
      <alignment horizontal="center" vertical="center"/>
    </xf>
    <xf numFmtId="0" fontId="1" fillId="0" borderId="4" xfId="0" applyNumberFormat="1" applyFont="1" applyBorder="1" applyAlignment="1">
      <alignment horizontal="center" vertical="center" wrapText="1"/>
    </xf>
    <xf numFmtId="0" fontId="1" fillId="0" borderId="5"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0" fontId="1" fillId="0" borderId="0" xfId="0" applyNumberFormat="1" applyFont="1" applyBorder="1" applyAlignment="1">
      <alignment horizontal="center" vertical="center" wrapText="1"/>
    </xf>
    <xf numFmtId="0" fontId="1" fillId="0" borderId="8" xfId="0" applyNumberFormat="1" applyFont="1" applyBorder="1" applyAlignment="1">
      <alignment horizontal="center" vertical="center" wrapText="1"/>
    </xf>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3" xfId="0" applyNumberFormat="1" applyFont="1" applyBorder="1" applyAlignment="1">
      <alignment horizontal="center" vertical="center" wrapText="1"/>
    </xf>
    <xf numFmtId="0" fontId="8" fillId="0" borderId="0" xfId="0" applyNumberFormat="1" applyFont="1" applyBorder="1" applyAlignment="1">
      <alignment horizontal="justify" vertical="top"/>
    </xf>
    <xf numFmtId="0" fontId="3" fillId="0" borderId="0" xfId="0" applyNumberFormat="1" applyFont="1" applyBorder="1" applyAlignment="1">
      <alignment horizontal="justify" vertical="top"/>
    </xf>
    <xf numFmtId="0" fontId="8" fillId="0" borderId="0" xfId="0" applyNumberFormat="1" applyFont="1" applyBorder="1" applyAlignment="1">
      <alignment horizontal="justify" vertical="center" wrapText="1"/>
    </xf>
    <xf numFmtId="0" fontId="8" fillId="0" borderId="0" xfId="0" applyNumberFormat="1" applyFont="1" applyBorder="1" applyAlignment="1">
      <alignment horizontal="justify"/>
    </xf>
    <xf numFmtId="0" fontId="3" fillId="0" borderId="0" xfId="0" applyNumberFormat="1" applyFont="1" applyBorder="1" applyAlignment="1">
      <alignment horizontal="justify"/>
    </xf>
    <xf numFmtId="49" fontId="1" fillId="0" borderId="2" xfId="0" applyNumberFormat="1" applyFont="1" applyBorder="1" applyAlignment="1">
      <alignment horizontal="left"/>
    </xf>
    <xf numFmtId="0" fontId="20" fillId="0" borderId="2" xfId="0" applyNumberFormat="1" applyFont="1" applyBorder="1" applyAlignment="1">
      <alignment horizontal="center"/>
    </xf>
    <xf numFmtId="0" fontId="18" fillId="0" borderId="2" xfId="0" applyNumberFormat="1" applyFont="1" applyBorder="1" applyAlignment="1">
      <alignment horizontal="center"/>
    </xf>
    <xf numFmtId="0" fontId="1" fillId="0" borderId="1" xfId="0" applyNumberFormat="1" applyFont="1" applyBorder="1" applyAlignment="1">
      <alignment horizontal="left" wrapText="1" indent="4"/>
    </xf>
    <xf numFmtId="49" fontId="1" fillId="0" borderId="10" xfId="0" applyNumberFormat="1" applyFont="1" applyBorder="1" applyAlignment="1">
      <alignment horizontal="center"/>
    </xf>
    <xf numFmtId="49" fontId="1" fillId="0" borderId="4" xfId="0" applyNumberFormat="1" applyFont="1" applyBorder="1" applyAlignment="1">
      <alignment horizontal="center"/>
    </xf>
    <xf numFmtId="49" fontId="1" fillId="0" borderId="20" xfId="0" applyNumberFormat="1" applyFont="1" applyBorder="1" applyAlignment="1">
      <alignment horizontal="center"/>
    </xf>
    <xf numFmtId="0" fontId="1" fillId="0" borderId="10" xfId="0" applyNumberFormat="1" applyFont="1" applyBorder="1" applyAlignment="1">
      <alignment horizontal="left" wrapText="1" indent="3"/>
    </xf>
    <xf numFmtId="0" fontId="1" fillId="0" borderId="10" xfId="0" applyNumberFormat="1" applyFont="1" applyBorder="1" applyAlignment="1">
      <alignment horizontal="left" wrapText="1" indent="4"/>
    </xf>
    <xf numFmtId="0" fontId="1" fillId="8" borderId="1" xfId="0" applyNumberFormat="1" applyFont="1" applyFill="1" applyBorder="1" applyAlignment="1">
      <alignment horizontal="left" wrapText="1" indent="4"/>
    </xf>
    <xf numFmtId="0" fontId="1" fillId="8" borderId="2" xfId="0" applyNumberFormat="1" applyFont="1" applyFill="1" applyBorder="1" applyAlignment="1">
      <alignment horizontal="left" indent="4"/>
    </xf>
    <xf numFmtId="49" fontId="1" fillId="0" borderId="0" xfId="0" applyNumberFormat="1" applyFont="1" applyBorder="1" applyAlignment="1">
      <alignment horizontal="center"/>
    </xf>
    <xf numFmtId="49" fontId="1" fillId="0" borderId="8" xfId="0" applyNumberFormat="1" applyFont="1" applyBorder="1" applyAlignment="1">
      <alignment horizontal="center"/>
    </xf>
    <xf numFmtId="0" fontId="1" fillId="0" borderId="10" xfId="0" applyNumberFormat="1" applyFont="1" applyBorder="1" applyAlignment="1">
      <alignment horizontal="left" wrapText="1"/>
    </xf>
    <xf numFmtId="0" fontId="1" fillId="0" borderId="4" xfId="0" applyNumberFormat="1" applyFont="1" applyBorder="1" applyAlignment="1">
      <alignment horizontal="left" wrapText="1" indent="4"/>
    </xf>
    <xf numFmtId="0" fontId="1" fillId="0" borderId="26" xfId="0" applyNumberFormat="1" applyFont="1" applyBorder="1" applyAlignment="1">
      <alignment horizontal="left" indent="4"/>
    </xf>
    <xf numFmtId="49" fontId="1" fillId="0" borderId="50" xfId="0" applyNumberFormat="1" applyFont="1" applyBorder="1" applyAlignment="1">
      <alignment horizontal="center"/>
    </xf>
    <xf numFmtId="49" fontId="1" fillId="0" borderId="9" xfId="0" applyNumberFormat="1" applyFont="1" applyBorder="1" applyAlignment="1">
      <alignment horizontal="center"/>
    </xf>
    <xf numFmtId="49" fontId="1" fillId="0" borderId="1" xfId="0" applyNumberFormat="1" applyFont="1" applyBorder="1" applyAlignment="1">
      <alignment horizontal="center"/>
    </xf>
    <xf numFmtId="49" fontId="1" fillId="0" borderId="12" xfId="0" applyNumberFormat="1" applyFont="1" applyBorder="1" applyAlignment="1">
      <alignment horizontal="center"/>
    </xf>
    <xf numFmtId="0" fontId="1" fillId="0" borderId="10" xfId="0" applyNumberFormat="1" applyFont="1" applyBorder="1" applyAlignment="1">
      <alignment horizontal="left" wrapText="1" indent="2"/>
    </xf>
    <xf numFmtId="49" fontId="1" fillId="0" borderId="28" xfId="0" applyNumberFormat="1" applyFont="1" applyBorder="1" applyAlignment="1">
      <alignment horizontal="center"/>
    </xf>
    <xf numFmtId="0" fontId="1" fillId="0" borderId="19" xfId="0" applyNumberFormat="1" applyFont="1" applyBorder="1" applyAlignment="1">
      <alignment horizontal="left" wrapText="1" indent="3"/>
    </xf>
    <xf numFmtId="0" fontId="1" fillId="0" borderId="10" xfId="0" applyNumberFormat="1" applyFont="1" applyBorder="1" applyAlignment="1">
      <alignment horizontal="left" wrapText="1" indent="1"/>
    </xf>
    <xf numFmtId="0" fontId="6" fillId="0" borderId="10" xfId="0" applyNumberFormat="1" applyFont="1" applyBorder="1" applyAlignment="1">
      <alignment horizontal="left"/>
    </xf>
    <xf numFmtId="49" fontId="6" fillId="0" borderId="15" xfId="0" applyNumberFormat="1" applyFont="1" applyBorder="1" applyAlignment="1">
      <alignment horizontal="center"/>
    </xf>
    <xf numFmtId="49" fontId="6" fillId="0" borderId="13" xfId="0" applyNumberFormat="1" applyFont="1" applyBorder="1" applyAlignment="1">
      <alignment horizontal="center"/>
    </xf>
    <xf numFmtId="49" fontId="6" fillId="0" borderId="14" xfId="0" applyNumberFormat="1" applyFont="1" applyBorder="1" applyAlignment="1">
      <alignment horizontal="center"/>
    </xf>
    <xf numFmtId="0" fontId="1" fillId="0" borderId="39" xfId="0" applyNumberFormat="1" applyFont="1" applyBorder="1" applyAlignment="1">
      <alignment horizontal="center" vertical="top" wrapText="1"/>
    </xf>
    <xf numFmtId="0" fontId="1" fillId="0" borderId="40" xfId="0" applyNumberFormat="1" applyFont="1" applyBorder="1" applyAlignment="1">
      <alignment horizontal="center" vertical="top" wrapText="1"/>
    </xf>
    <xf numFmtId="0" fontId="1" fillId="0" borderId="41" xfId="0" applyNumberFormat="1" applyFont="1" applyBorder="1" applyAlignment="1">
      <alignment horizontal="center" vertical="top" wrapText="1"/>
    </xf>
    <xf numFmtId="0" fontId="1" fillId="0" borderId="10" xfId="0" applyNumberFormat="1" applyFont="1" applyBorder="1" applyAlignment="1">
      <alignment horizontal="center" vertical="center"/>
    </xf>
    <xf numFmtId="0" fontId="1" fillId="0" borderId="7" xfId="0" applyNumberFormat="1" applyFont="1" applyBorder="1" applyAlignment="1">
      <alignment horizontal="center" vertical="center"/>
    </xf>
    <xf numFmtId="0" fontId="1" fillId="0" borderId="11" xfId="0" applyNumberFormat="1" applyFont="1" applyBorder="1" applyAlignment="1">
      <alignment horizontal="center" vertical="center"/>
    </xf>
    <xf numFmtId="0" fontId="0" fillId="0" borderId="0" xfId="0" applyProtection="1">
      <protection locked="0"/>
    </xf>
    <xf numFmtId="0" fontId="33" fillId="0" borderId="0" xfId="131" applyNumberFormat="1" applyProtection="1">
      <alignment vertical="center" shrinkToFit="1"/>
    </xf>
    <xf numFmtId="0" fontId="33" fillId="0" borderId="0" xfId="131">
      <alignment vertical="center" shrinkToFit="1"/>
    </xf>
    <xf numFmtId="0" fontId="33" fillId="0" borderId="0" xfId="130" applyNumberFormat="1" applyProtection="1">
      <alignment horizontal="left" vertical="center" wrapText="1"/>
    </xf>
    <xf numFmtId="0" fontId="33" fillId="0" borderId="0" xfId="130">
      <alignment horizontal="left" vertical="center" wrapText="1"/>
    </xf>
    <xf numFmtId="49" fontId="30" fillId="3" borderId="32" xfId="122" applyNumberFormat="1" applyProtection="1">
      <alignment horizontal="center" vertical="center" shrinkToFit="1"/>
    </xf>
    <xf numFmtId="49" fontId="30" fillId="3" borderId="32" xfId="122">
      <alignment horizontal="center" vertical="center" shrinkToFit="1"/>
    </xf>
    <xf numFmtId="0" fontId="32" fillId="3" borderId="32" xfId="112" applyNumberFormat="1" applyProtection="1">
      <alignment horizontal="left" vertical="center" wrapText="1"/>
    </xf>
    <xf numFmtId="0" fontId="32" fillId="3" borderId="32" xfId="112">
      <alignment horizontal="left" vertical="center" wrapText="1"/>
    </xf>
    <xf numFmtId="0" fontId="28" fillId="3" borderId="0" xfId="96" applyNumberFormat="1" applyProtection="1">
      <alignment horizontal="right" vertical="center" wrapText="1"/>
    </xf>
    <xf numFmtId="0" fontId="28" fillId="3" borderId="0" xfId="96">
      <alignment horizontal="right" vertical="center" wrapText="1"/>
    </xf>
    <xf numFmtId="0" fontId="31" fillId="3" borderId="30" xfId="102" applyNumberFormat="1" applyProtection="1">
      <alignment horizontal="left" wrapText="1"/>
    </xf>
    <xf numFmtId="0" fontId="31" fillId="3" borderId="30" xfId="102">
      <alignment horizontal="left" wrapText="1"/>
    </xf>
    <xf numFmtId="0" fontId="30" fillId="3" borderId="32" xfId="107">
      <alignment horizontal="center" vertical="center" wrapText="1"/>
    </xf>
    <xf numFmtId="0" fontId="30" fillId="3" borderId="32" xfId="106">
      <alignment horizontal="center" vertical="center" wrapText="1"/>
    </xf>
    <xf numFmtId="0" fontId="30" fillId="3" borderId="0" xfId="103" applyNumberFormat="1" applyProtection="1">
      <alignment horizontal="left" vertical="center" wrapText="1"/>
    </xf>
    <xf numFmtId="0" fontId="30" fillId="3" borderId="0" xfId="103">
      <alignment horizontal="left" vertical="center" wrapText="1"/>
    </xf>
    <xf numFmtId="0" fontId="31" fillId="3" borderId="0" xfId="101" applyNumberFormat="1" applyProtection="1">
      <alignment horizontal="left" wrapText="1"/>
    </xf>
    <xf numFmtId="0" fontId="31" fillId="3" borderId="0" xfId="101">
      <alignment horizontal="left" wrapText="1"/>
    </xf>
    <xf numFmtId="0" fontId="30" fillId="3" borderId="32" xfId="106" applyNumberFormat="1" applyProtection="1">
      <alignment horizontal="center" vertical="center" wrapText="1"/>
    </xf>
    <xf numFmtId="0" fontId="32" fillId="7" borderId="32" xfId="116" applyNumberFormat="1" applyProtection="1">
      <alignment horizontal="center" vertical="center"/>
    </xf>
    <xf numFmtId="0" fontId="32" fillId="7" borderId="32" xfId="116">
      <alignment horizontal="center" vertical="center"/>
    </xf>
    <xf numFmtId="49" fontId="30" fillId="3" borderId="32" xfId="118" applyNumberFormat="1" applyProtection="1">
      <alignment horizontal="center" vertical="center" wrapText="1"/>
    </xf>
    <xf numFmtId="49" fontId="30" fillId="3" borderId="32" xfId="118">
      <alignment horizontal="center" vertical="center" wrapText="1"/>
    </xf>
    <xf numFmtId="0" fontId="30" fillId="3" borderId="51" xfId="110" applyNumberFormat="1" applyProtection="1">
      <alignment horizontal="center" vertical="center" wrapText="1"/>
    </xf>
    <xf numFmtId="0" fontId="30" fillId="3" borderId="51" xfId="110">
      <alignment horizontal="center" vertical="center" wrapText="1"/>
    </xf>
    <xf numFmtId="0" fontId="0" fillId="0" borderId="0" xfId="0" applyNumberFormat="1" applyProtection="1"/>
    <xf numFmtId="0" fontId="15" fillId="3" borderId="34" xfId="13" applyNumberFormat="1" applyProtection="1">
      <alignment horizontal="left" wrapText="1"/>
    </xf>
    <xf numFmtId="0" fontId="15" fillId="3" borderId="34" xfId="13">
      <alignment horizontal="left" wrapText="1"/>
    </xf>
    <xf numFmtId="49" fontId="15" fillId="3" borderId="32" xfId="24" applyNumberFormat="1" applyProtection="1">
      <alignment horizontal="center" vertical="top" shrinkToFit="1"/>
    </xf>
    <xf numFmtId="49" fontId="15" fillId="3" borderId="32" xfId="24">
      <alignment horizontal="center" vertical="top" shrinkToFit="1"/>
    </xf>
    <xf numFmtId="0" fontId="13" fillId="3" borderId="32" xfId="21" applyNumberFormat="1" applyProtection="1">
      <alignment horizontal="left" vertical="top" wrapText="1"/>
    </xf>
    <xf numFmtId="0" fontId="13" fillId="3" borderId="32" xfId="21">
      <alignment horizontal="left" vertical="top" wrapText="1"/>
    </xf>
    <xf numFmtId="0" fontId="15" fillId="3" borderId="0" xfId="10" applyNumberFormat="1" applyProtection="1">
      <alignment horizontal="left" wrapText="1"/>
    </xf>
    <xf numFmtId="0" fontId="15" fillId="3" borderId="0" xfId="10">
      <alignment horizontal="left" wrapText="1"/>
    </xf>
    <xf numFmtId="0" fontId="12" fillId="3" borderId="0" xfId="1" applyNumberFormat="1" applyProtection="1">
      <alignment horizontal="right" wrapText="1"/>
    </xf>
    <xf numFmtId="0" fontId="12" fillId="3" borderId="0" xfId="1">
      <alignment horizontal="right" wrapText="1"/>
    </xf>
    <xf numFmtId="0" fontId="15" fillId="3" borderId="30" xfId="11" applyNumberFormat="1" applyProtection="1">
      <alignment horizontal="left" wrapText="1"/>
    </xf>
    <xf numFmtId="0" fontId="15" fillId="3" borderId="30" xfId="11">
      <alignment horizontal="left" wrapText="1"/>
    </xf>
    <xf numFmtId="0" fontId="16" fillId="3" borderId="32" xfId="20" applyNumberFormat="1" applyProtection="1">
      <alignment horizontal="center" vertical="center" wrapText="1"/>
    </xf>
    <xf numFmtId="0" fontId="16" fillId="3" borderId="32" xfId="20">
      <alignment horizontal="center" vertical="center" wrapText="1"/>
    </xf>
    <xf numFmtId="0" fontId="17" fillId="0" borderId="0" xfId="38" applyNumberFormat="1" applyProtection="1">
      <alignment shrinkToFit="1"/>
    </xf>
    <xf numFmtId="0" fontId="17" fillId="0" borderId="0" xfId="38">
      <alignment shrinkToFit="1"/>
    </xf>
    <xf numFmtId="0" fontId="17" fillId="0" borderId="0" xfId="36" applyNumberFormat="1" applyProtection="1">
      <alignment horizontal="left" vertical="top" wrapText="1"/>
    </xf>
    <xf numFmtId="0" fontId="17" fillId="0" borderId="0" xfId="36">
      <alignment horizontal="left" vertical="top" wrapText="1"/>
    </xf>
  </cellXfs>
  <cellStyles count="149">
    <cellStyle name="br" xfId="78"/>
    <cellStyle name="col" xfId="79"/>
    <cellStyle name="style0" xfId="80"/>
    <cellStyle name="td" xfId="81"/>
    <cellStyle name="tr" xfId="82"/>
    <cellStyle name="xl21" xfId="83"/>
    <cellStyle name="xl22" xfId="1"/>
    <cellStyle name="xl22 2" xfId="46"/>
    <cellStyle name="xl22 3" xfId="95"/>
    <cellStyle name="xl23" xfId="6"/>
    <cellStyle name="xl23 2" xfId="60"/>
    <cellStyle name="xl23 3" xfId="99"/>
    <cellStyle name="xl24" xfId="10"/>
    <cellStyle name="xl24 2" xfId="67"/>
    <cellStyle name="xl24 3" xfId="105"/>
    <cellStyle name="xl25" xfId="18"/>
    <cellStyle name="xl25 2" xfId="69"/>
    <cellStyle name="xl26" xfId="20"/>
    <cellStyle name="xl26 2" xfId="47"/>
    <cellStyle name="xl26 3" xfId="118"/>
    <cellStyle name="xl27" xfId="21"/>
    <cellStyle name="xl27 2" xfId="70"/>
    <cellStyle name="xl27 3" xfId="122"/>
    <cellStyle name="xl28" xfId="24"/>
    <cellStyle name="xl28 2" xfId="51"/>
    <cellStyle name="xl28 3" xfId="123"/>
    <cellStyle name="xl29" xfId="26"/>
    <cellStyle name="xl29 2" xfId="76"/>
    <cellStyle name="xl29 3" xfId="124"/>
    <cellStyle name="xl30" xfId="27"/>
    <cellStyle name="xl30 2" xfId="63"/>
    <cellStyle name="xl30 3" xfId="103"/>
    <cellStyle name="xl31" xfId="36"/>
    <cellStyle name="xl31 2" xfId="77"/>
    <cellStyle name="xl31 3" xfId="130"/>
    <cellStyle name="xl32" xfId="38"/>
    <cellStyle name="xl32 2" xfId="64"/>
    <cellStyle name="xl32 3" xfId="101"/>
    <cellStyle name="xl33" xfId="71"/>
    <cellStyle name="xl33 2" xfId="106"/>
    <cellStyle name="xl34" xfId="74"/>
    <cellStyle name="xl34 2" xfId="131"/>
    <cellStyle name="xl35" xfId="28"/>
    <cellStyle name="xl35 2" xfId="41"/>
    <cellStyle name="xl36" xfId="33"/>
    <cellStyle name="xl36 2" xfId="56"/>
    <cellStyle name="xl36 3" xfId="112"/>
    <cellStyle name="xl37" xfId="32"/>
    <cellStyle name="xl37 2" xfId="65"/>
    <cellStyle name="xl37 3" xfId="125"/>
    <cellStyle name="xl38" xfId="11"/>
    <cellStyle name="xl38 2" xfId="66"/>
    <cellStyle name="xl38 3" xfId="128"/>
    <cellStyle name="xl39" xfId="13"/>
    <cellStyle name="xl39 2" xfId="68"/>
    <cellStyle name="xl39 3" xfId="98"/>
    <cellStyle name="xl40" xfId="15"/>
    <cellStyle name="xl40 2" xfId="52"/>
    <cellStyle name="xl40 3" xfId="104"/>
    <cellStyle name="xl41" xfId="22"/>
    <cellStyle name="xl41 2" xfId="54"/>
    <cellStyle name="xl41 3" xfId="113"/>
    <cellStyle name="xl42" xfId="23"/>
    <cellStyle name="xl42 2" xfId="57"/>
    <cellStyle name="xl42 3" xfId="117"/>
    <cellStyle name="xl43" xfId="25"/>
    <cellStyle name="xl43 2" xfId="72"/>
    <cellStyle name="xl43 3" xfId="119"/>
    <cellStyle name="xl44" xfId="29"/>
    <cellStyle name="xl44 2" xfId="75"/>
    <cellStyle name="xl44 3" xfId="96"/>
    <cellStyle name="xl45" xfId="34"/>
    <cellStyle name="xl45 2" xfId="39"/>
    <cellStyle name="xl45 3" xfId="143"/>
    <cellStyle name="xl46" xfId="2"/>
    <cellStyle name="xl46 2" xfId="73"/>
    <cellStyle name="xl46 3" xfId="102"/>
    <cellStyle name="xl47" xfId="7"/>
    <cellStyle name="xl47 2" xfId="40"/>
    <cellStyle name="xl47 3" xfId="144"/>
    <cellStyle name="xl48" xfId="30"/>
    <cellStyle name="xl48 2" xfId="126"/>
    <cellStyle name="xl49" xfId="35"/>
    <cellStyle name="xl49 2" xfId="61"/>
    <cellStyle name="xl49 3" xfId="129"/>
    <cellStyle name="xl50" xfId="37"/>
    <cellStyle name="xl50 2" xfId="48"/>
    <cellStyle name="xl50 3" xfId="97"/>
    <cellStyle name="xl51" xfId="16"/>
    <cellStyle name="xl51 2" xfId="42"/>
    <cellStyle name="xl51 3" xfId="100"/>
    <cellStyle name="xl52" xfId="3"/>
    <cellStyle name="xl52 2" xfId="49"/>
    <cellStyle name="xl52 3" xfId="127"/>
    <cellStyle name="xl53" xfId="8"/>
    <cellStyle name="xl53 2" xfId="55"/>
    <cellStyle name="xl53 3" xfId="145"/>
    <cellStyle name="xl54" xfId="14"/>
    <cellStyle name="xl54 2" xfId="58"/>
    <cellStyle name="xl54 3" xfId="146"/>
    <cellStyle name="xl55" xfId="31"/>
    <cellStyle name="xl55 2" xfId="43"/>
    <cellStyle name="xl55 3" xfId="147"/>
    <cellStyle name="xl56" xfId="4"/>
    <cellStyle name="xl56 2" xfId="50"/>
    <cellStyle name="xl56 3" xfId="148"/>
    <cellStyle name="xl57" xfId="9"/>
    <cellStyle name="xl57 2" xfId="53"/>
    <cellStyle name="xl57 3" xfId="107"/>
    <cellStyle name="xl58" xfId="12"/>
    <cellStyle name="xl58 2" xfId="59"/>
    <cellStyle name="xl58 3" xfId="116"/>
    <cellStyle name="xl59" xfId="17"/>
    <cellStyle name="xl59 2" xfId="62"/>
    <cellStyle name="xl60" xfId="19"/>
    <cellStyle name="xl60 2" xfId="44"/>
    <cellStyle name="xl60 3" xfId="108"/>
    <cellStyle name="xl61" xfId="5"/>
    <cellStyle name="xl61 2" xfId="110"/>
    <cellStyle name="xl62" xfId="84"/>
    <cellStyle name="xl62 2" xfId="114"/>
    <cellStyle name="xl63" xfId="85"/>
    <cellStyle name="xl63 2" xfId="120"/>
    <cellStyle name="xl64" xfId="86"/>
    <cellStyle name="xl64 2" xfId="109"/>
    <cellStyle name="xl65" xfId="87"/>
    <cellStyle name="xl65 2" xfId="111"/>
    <cellStyle name="xl66" xfId="88"/>
    <cellStyle name="xl66 2" xfId="115"/>
    <cellStyle name="xl67" xfId="89"/>
    <cellStyle name="xl67 2" xfId="121"/>
    <cellStyle name="xl68" xfId="90"/>
    <cellStyle name="xl69" xfId="91"/>
    <cellStyle name="xl70" xfId="92"/>
    <cellStyle name="xl71" xfId="93"/>
    <cellStyle name="xl72" xfId="94"/>
    <cellStyle name="xl73" xfId="132"/>
    <cellStyle name="xl74" xfId="133"/>
    <cellStyle name="xl75" xfId="134"/>
    <cellStyle name="xl76" xfId="135"/>
    <cellStyle name="xl77" xfId="136"/>
    <cellStyle name="xl78" xfId="137"/>
    <cellStyle name="xl79" xfId="138"/>
    <cellStyle name="xl80" xfId="139"/>
    <cellStyle name="xl81" xfId="140"/>
    <cellStyle name="xl82" xfId="141"/>
    <cellStyle name="xl83" xfId="142"/>
    <cellStyle name="Обычный" xfId="0" builtinId="0"/>
    <cellStyle name="Обычный 2" xfId="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64;&#1045;&#1060;/&#1055;&#1051;&#1040;&#1053;&#1067;%20&#1060;&#1061;&#1044;%20&#1052;&#1041;&#1054;&#1059;/&#1055;&#1060;&#1061;&#1044;%20&#1085;&#1072;%202022/&#1055;&#1060;&#1061;&#1044;%202021%20&#1082;&#1072;&#1088;&#1084;&#1072;&#1085;&#1086;&#1074;&#1089;&#1082;&#1072;&#1103;%20&#1080;&#1079;&#1084;%20%206%20&#1086;&#1090;%2014.05.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тр.1_4"/>
      <sheetName val="стр.5_6"/>
      <sheetName val="Z V 21"/>
      <sheetName val="S 21"/>
      <sheetName val="V"/>
      <sheetName val="Z"/>
      <sheetName val="S8007"/>
      <sheetName val="S"/>
    </sheetNames>
    <sheetDataSet>
      <sheetData sheetId="0" refreshError="1">
        <row r="100">
          <cell r="CB100">
            <v>0</v>
          </cell>
          <cell r="CC100">
            <v>0</v>
          </cell>
          <cell r="CD100">
            <v>0</v>
          </cell>
          <cell r="CE100">
            <v>0</v>
          </cell>
        </row>
      </sheetData>
      <sheetData sheetId="1" refreshError="1"/>
      <sheetData sheetId="2" refreshError="1">
        <row r="26">
          <cell r="G26">
            <v>23000</v>
          </cell>
        </row>
        <row r="40">
          <cell r="H40">
            <v>0</v>
          </cell>
        </row>
      </sheetData>
      <sheetData sheetId="3" refreshError="1">
        <row r="42">
          <cell r="G42">
            <v>1028168.95</v>
          </cell>
        </row>
        <row r="50">
          <cell r="I50">
            <v>0</v>
          </cell>
          <cell r="J50">
            <v>0</v>
          </cell>
        </row>
      </sheetData>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117"/>
  <sheetViews>
    <sheetView view="pageBreakPreview" topLeftCell="A88" zoomScale="130" zoomScaleSheetLayoutView="130" workbookViewId="0">
      <selection activeCell="CB40" sqref="CB40:CD40"/>
    </sheetView>
  </sheetViews>
  <sheetFormatPr defaultColWidth="0.85546875" defaultRowHeight="11.25" x14ac:dyDescent="0.2"/>
  <cols>
    <col min="1" max="1" width="3.42578125" style="1" customWidth="1"/>
    <col min="2" max="18" width="0.85546875" style="1"/>
    <col min="19" max="19" width="0.85546875" style="1" customWidth="1"/>
    <col min="20" max="55" width="0.85546875" style="1"/>
    <col min="56" max="58" width="0.85546875" style="9"/>
    <col min="59" max="60" width="0.85546875" style="1"/>
    <col min="61" max="61" width="0.85546875" style="1" customWidth="1"/>
    <col min="62" max="64" width="0.85546875" style="1"/>
    <col min="65" max="65" width="0.85546875" style="1" customWidth="1"/>
    <col min="66" max="68" width="0.85546875" style="1"/>
    <col min="69" max="69" width="0.85546875" style="1" customWidth="1"/>
    <col min="70" max="76" width="0.85546875" style="1"/>
    <col min="77" max="77" width="0.85546875" style="1" customWidth="1"/>
    <col min="78" max="78" width="2.28515625" style="1" customWidth="1"/>
    <col min="79" max="79" width="11.5703125" style="1" customWidth="1"/>
    <col min="80" max="80" width="14" style="1" customWidth="1"/>
    <col min="81" max="81" width="13.42578125" style="1" customWidth="1"/>
    <col min="82" max="82" width="14" style="1" customWidth="1"/>
    <col min="83" max="83" width="14.28515625" style="1" customWidth="1"/>
    <col min="84" max="16384" width="0.85546875" style="1"/>
  </cols>
  <sheetData>
    <row r="1" spans="1:83" ht="9.75" customHeight="1" x14ac:dyDescent="0.2">
      <c r="A1" s="141"/>
      <c r="B1" s="141"/>
      <c r="C1" s="141"/>
      <c r="D1" s="141"/>
      <c r="E1" s="141"/>
      <c r="F1" s="141"/>
      <c r="G1" s="141"/>
      <c r="H1" s="141"/>
      <c r="I1" s="141"/>
      <c r="J1" s="141"/>
      <c r="K1" s="141"/>
      <c r="L1" s="141"/>
      <c r="M1" s="141"/>
      <c r="N1" s="141"/>
      <c r="O1" s="141"/>
      <c r="P1" s="141"/>
      <c r="Q1" s="141"/>
      <c r="R1" s="141"/>
      <c r="S1" s="141"/>
      <c r="T1" s="141"/>
      <c r="U1" s="141"/>
      <c r="V1" s="141"/>
      <c r="W1" s="141"/>
      <c r="X1" s="141"/>
      <c r="Y1" s="141"/>
      <c r="Z1" s="141"/>
      <c r="AA1" s="141"/>
      <c r="AB1" s="141"/>
      <c r="AC1" s="141"/>
      <c r="AD1" s="141"/>
      <c r="AE1" s="141"/>
      <c r="AF1" s="141"/>
      <c r="AG1" s="141"/>
      <c r="AH1" s="141"/>
      <c r="AI1" s="141"/>
      <c r="AJ1" s="141"/>
      <c r="AK1" s="141"/>
      <c r="AL1" s="141"/>
      <c r="AM1" s="141"/>
      <c r="AN1" s="141"/>
      <c r="AO1" s="141"/>
      <c r="AP1" s="141"/>
      <c r="AQ1" s="141"/>
      <c r="AR1" s="141"/>
      <c r="AS1" s="141"/>
      <c r="AT1" s="141"/>
      <c r="AU1" s="141"/>
      <c r="AV1" s="141"/>
      <c r="AW1" s="141"/>
      <c r="AX1" s="141"/>
      <c r="AY1" s="141"/>
      <c r="AZ1" s="141"/>
      <c r="BA1" s="141"/>
      <c r="BB1" s="141"/>
      <c r="BC1" s="141"/>
      <c r="BD1" s="141"/>
      <c r="BE1" s="141"/>
      <c r="BF1" s="141"/>
      <c r="BG1" s="141"/>
      <c r="BH1" s="141"/>
      <c r="BI1" s="141"/>
      <c r="BJ1" s="141"/>
      <c r="BK1" s="141"/>
      <c r="BL1" s="141"/>
      <c r="BM1" s="141"/>
      <c r="BN1" s="141"/>
      <c r="BO1" s="141"/>
      <c r="BP1" s="141"/>
      <c r="BQ1" s="141"/>
      <c r="BR1" s="141"/>
      <c r="BS1" s="141"/>
      <c r="BT1" s="141"/>
      <c r="BU1" s="141"/>
      <c r="BV1" s="141"/>
      <c r="BW1" s="141"/>
      <c r="BX1" s="141"/>
      <c r="BY1" s="141"/>
      <c r="BZ1" s="141"/>
      <c r="CA1" s="141"/>
      <c r="CB1" s="141"/>
      <c r="CC1" s="141"/>
      <c r="CD1" s="141"/>
      <c r="CE1" s="141"/>
    </row>
    <row r="2" spans="1:83" s="2" customFormat="1" ht="12.75" customHeight="1" x14ac:dyDescent="0.2">
      <c r="CB2" s="158" t="s">
        <v>20</v>
      </c>
      <c r="CC2" s="158"/>
      <c r="CD2" s="158"/>
    </row>
    <row r="3" spans="1:83" s="2" customFormat="1" ht="12" customHeight="1" x14ac:dyDescent="0.2">
      <c r="CB3" s="159"/>
      <c r="CC3" s="159"/>
      <c r="CD3" s="159"/>
    </row>
    <row r="4" spans="1:83" s="3" customFormat="1" ht="12.75" customHeight="1" x14ac:dyDescent="0.15">
      <c r="CB4" s="160" t="s">
        <v>16</v>
      </c>
      <c r="CC4" s="160"/>
      <c r="CD4" s="160"/>
    </row>
    <row r="5" spans="1:83" s="3" customFormat="1" ht="12.75" customHeight="1" x14ac:dyDescent="0.15">
      <c r="CA5" s="142"/>
      <c r="CB5" s="143" t="s">
        <v>446</v>
      </c>
      <c r="CC5" s="143"/>
      <c r="CD5" s="143"/>
      <c r="CE5" s="142"/>
    </row>
    <row r="6" spans="1:83" s="2" customFormat="1" ht="12" customHeight="1" x14ac:dyDescent="0.2">
      <c r="CA6" s="153" t="s">
        <v>427</v>
      </c>
      <c r="CB6" s="153"/>
      <c r="CC6" s="153"/>
      <c r="CD6" s="153"/>
      <c r="CE6" s="153"/>
    </row>
    <row r="7" spans="1:83" s="3" customFormat="1" ht="12.75" customHeight="1" x14ac:dyDescent="0.15">
      <c r="CB7" s="161" t="s">
        <v>257</v>
      </c>
      <c r="CC7" s="161"/>
      <c r="CD7" s="161"/>
    </row>
    <row r="8" spans="1:83" s="2" customFormat="1" ht="12" x14ac:dyDescent="0.2">
      <c r="CB8" s="59"/>
      <c r="CC8" s="162" t="s">
        <v>452</v>
      </c>
      <c r="CD8" s="162"/>
    </row>
    <row r="9" spans="1:83" s="3" customFormat="1" ht="12.75" customHeight="1" x14ac:dyDescent="0.15">
      <c r="CB9" s="161" t="s">
        <v>358</v>
      </c>
      <c r="CC9" s="161"/>
      <c r="CD9" s="161"/>
    </row>
    <row r="10" spans="1:83" s="2" customFormat="1" ht="12" x14ac:dyDescent="0.2">
      <c r="CB10" s="55" t="s">
        <v>455</v>
      </c>
    </row>
    <row r="11" spans="1:83" ht="11.25" customHeight="1" x14ac:dyDescent="0.2">
      <c r="A11" s="141"/>
      <c r="B11" s="141"/>
      <c r="C11" s="141"/>
      <c r="D11" s="141"/>
      <c r="E11" s="141"/>
      <c r="F11" s="141"/>
      <c r="G11" s="141"/>
      <c r="H11" s="141"/>
      <c r="I11" s="141"/>
      <c r="J11" s="141"/>
      <c r="K11" s="141"/>
      <c r="L11" s="141"/>
      <c r="M11" s="141"/>
      <c r="N11" s="141"/>
      <c r="O11" s="141"/>
      <c r="P11" s="141"/>
      <c r="Q11" s="141"/>
      <c r="R11" s="141"/>
      <c r="S11" s="141"/>
      <c r="T11" s="141"/>
      <c r="U11" s="141"/>
      <c r="V11" s="141"/>
      <c r="W11" s="141"/>
      <c r="X11" s="141"/>
      <c r="Y11" s="141"/>
      <c r="Z11" s="141"/>
      <c r="AA11" s="141"/>
      <c r="AB11" s="141"/>
      <c r="AC11" s="141"/>
      <c r="AD11" s="141"/>
      <c r="AE11" s="141"/>
      <c r="AF11" s="141"/>
      <c r="AG11" s="141"/>
      <c r="AH11" s="141"/>
      <c r="AI11" s="141"/>
      <c r="AJ11" s="141"/>
      <c r="AK11" s="14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c r="BI11" s="141"/>
      <c r="BJ11" s="141"/>
      <c r="BK11" s="141"/>
      <c r="BL11" s="141"/>
      <c r="BM11" s="141"/>
      <c r="BN11" s="141"/>
      <c r="BO11" s="141"/>
      <c r="BP11" s="141"/>
      <c r="BQ11" s="141"/>
      <c r="BR11" s="141"/>
      <c r="BS11" s="141"/>
      <c r="BT11" s="141"/>
      <c r="BU11" s="141"/>
      <c r="BV11" s="141"/>
      <c r="BW11" s="141"/>
      <c r="BX11" s="141"/>
      <c r="BY11" s="141"/>
      <c r="BZ11" s="141"/>
      <c r="CA11" s="141"/>
      <c r="CB11" s="141"/>
      <c r="CC11" s="141"/>
      <c r="CD11" s="141"/>
      <c r="CE11" s="141"/>
    </row>
    <row r="12" spans="1:83" s="4" customFormat="1" ht="12.75" customHeight="1" x14ac:dyDescent="0.2">
      <c r="A12" s="158" t="s">
        <v>451</v>
      </c>
      <c r="B12" s="158"/>
      <c r="C12" s="158"/>
      <c r="D12" s="158"/>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51"/>
    </row>
    <row r="13" spans="1:83" s="4" customFormat="1" ht="14.25" customHeight="1" x14ac:dyDescent="0.2">
      <c r="A13" s="163" t="s">
        <v>454</v>
      </c>
      <c r="B13" s="163"/>
      <c r="C13" s="163"/>
      <c r="D13" s="163"/>
      <c r="E13" s="163"/>
      <c r="F13" s="163"/>
      <c r="G13" s="163"/>
      <c r="H13" s="163"/>
      <c r="I13" s="163"/>
      <c r="J13" s="163"/>
      <c r="K13" s="163"/>
      <c r="L13" s="163"/>
      <c r="M13" s="163"/>
      <c r="N13" s="163"/>
      <c r="O13" s="163"/>
      <c r="P13" s="163"/>
      <c r="Q13" s="163"/>
      <c r="R13" s="163"/>
      <c r="S13" s="163"/>
      <c r="T13" s="163"/>
      <c r="U13" s="163"/>
      <c r="V13" s="163"/>
      <c r="W13" s="163"/>
      <c r="X13" s="163"/>
      <c r="Y13" s="163"/>
      <c r="Z13" s="163"/>
      <c r="AA13" s="163"/>
      <c r="AB13" s="163"/>
      <c r="AC13" s="163"/>
      <c r="AD13" s="163"/>
      <c r="AE13" s="163"/>
      <c r="AF13" s="163"/>
      <c r="AG13" s="163"/>
      <c r="AH13" s="163"/>
      <c r="AI13" s="163"/>
      <c r="AJ13" s="163"/>
      <c r="AK13" s="163"/>
      <c r="AL13" s="163"/>
      <c r="AM13" s="163"/>
      <c r="AN13" s="163"/>
      <c r="AO13" s="163"/>
      <c r="AP13" s="163"/>
      <c r="AQ13" s="163"/>
      <c r="AR13" s="163"/>
      <c r="AS13" s="163"/>
      <c r="AT13" s="163"/>
      <c r="AU13" s="163"/>
      <c r="AV13" s="163"/>
      <c r="AW13" s="163"/>
      <c r="AX13" s="163"/>
      <c r="AY13" s="163"/>
      <c r="AZ13" s="163"/>
      <c r="BA13" s="163"/>
      <c r="BB13" s="163"/>
      <c r="BC13" s="163"/>
      <c r="BD13" s="163"/>
      <c r="BE13" s="163"/>
      <c r="BF13" s="163"/>
      <c r="BG13" s="163"/>
      <c r="BH13" s="163"/>
      <c r="BI13" s="163"/>
      <c r="BJ13" s="163"/>
      <c r="BK13" s="163"/>
      <c r="BL13" s="163"/>
      <c r="BM13" s="163"/>
      <c r="BN13" s="163"/>
      <c r="BO13" s="163"/>
      <c r="BP13" s="163"/>
      <c r="BQ13" s="163"/>
      <c r="BR13" s="163"/>
      <c r="BS13" s="163"/>
      <c r="BT13" s="163"/>
      <c r="BU13" s="163"/>
      <c r="BV13" s="163"/>
      <c r="BW13" s="163"/>
      <c r="BX13" s="163"/>
      <c r="BY13" s="163"/>
      <c r="BZ13" s="163"/>
      <c r="CA13" s="163"/>
      <c r="CB13" s="163"/>
      <c r="CC13" s="163"/>
      <c r="CD13" s="163"/>
      <c r="CE13" s="56" t="s">
        <v>21</v>
      </c>
    </row>
    <row r="14" spans="1:83" ht="12" thickBot="1" x14ac:dyDescent="0.25">
      <c r="A14" s="141"/>
      <c r="B14" s="141"/>
      <c r="C14" s="141"/>
      <c r="D14" s="141"/>
      <c r="E14" s="141"/>
      <c r="F14" s="141"/>
      <c r="G14" s="141"/>
      <c r="H14" s="141"/>
      <c r="I14" s="141"/>
      <c r="J14" s="141"/>
      <c r="K14" s="141"/>
      <c r="L14" s="141"/>
      <c r="M14" s="141"/>
      <c r="N14" s="141"/>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c r="BP14" s="141"/>
      <c r="BQ14" s="141"/>
      <c r="BR14" s="141"/>
      <c r="BS14" s="141"/>
      <c r="BT14" s="141"/>
      <c r="BU14" s="141"/>
      <c r="BV14" s="141"/>
      <c r="BW14" s="141"/>
      <c r="BX14" s="141"/>
      <c r="BY14" s="141"/>
      <c r="BZ14" s="141"/>
      <c r="CA14" s="141"/>
      <c r="CB14" s="141"/>
      <c r="CC14" s="141"/>
      <c r="CD14" s="141"/>
      <c r="CE14" s="56"/>
    </row>
    <row r="15" spans="1:83" ht="12.75" customHeight="1" x14ac:dyDescent="0.2">
      <c r="A15" s="50"/>
      <c r="B15" s="50"/>
      <c r="C15" s="50"/>
      <c r="D15" s="50"/>
      <c r="E15" s="61"/>
      <c r="F15" s="61"/>
      <c r="G15" s="61"/>
      <c r="H15" s="61"/>
      <c r="I15" s="61"/>
      <c r="J15" s="61"/>
      <c r="K15" s="61"/>
      <c r="L15" s="61"/>
      <c r="M15" s="61"/>
      <c r="N15" s="61"/>
      <c r="O15" s="61"/>
      <c r="P15" s="61"/>
      <c r="Q15" s="61"/>
      <c r="R15" s="61"/>
      <c r="S15" s="50"/>
      <c r="T15" s="50"/>
      <c r="U15" s="141"/>
      <c r="V15" s="61"/>
      <c r="W15" s="61"/>
      <c r="X15" s="61"/>
      <c r="Y15" s="61"/>
      <c r="Z15" s="61"/>
      <c r="AA15" s="61"/>
      <c r="AB15" s="61"/>
      <c r="AC15" s="61"/>
      <c r="AD15" s="61"/>
      <c r="AE15" s="61"/>
      <c r="AF15" s="61"/>
      <c r="AG15" s="61"/>
      <c r="AH15" s="61"/>
      <c r="AI15" s="61"/>
      <c r="AJ15" s="61"/>
      <c r="AK15" s="50"/>
      <c r="AL15" s="50"/>
      <c r="AM15" s="50"/>
      <c r="AN15" s="61"/>
      <c r="AO15" s="61"/>
      <c r="AP15" s="61"/>
      <c r="AQ15" s="141"/>
      <c r="AR15" s="141"/>
      <c r="AS15" s="141"/>
      <c r="AT15" s="141"/>
      <c r="AU15" s="141"/>
      <c r="AV15" s="155" t="s">
        <v>359</v>
      </c>
      <c r="AW15" s="155"/>
      <c r="AX15" s="141"/>
      <c r="AY15" s="141" t="s">
        <v>19</v>
      </c>
      <c r="AZ15" s="156">
        <v>16</v>
      </c>
      <c r="BA15" s="156"/>
      <c r="BB15" s="156"/>
      <c r="BC15" s="141" t="s">
        <v>19</v>
      </c>
      <c r="BD15" s="141"/>
      <c r="BE15" s="141"/>
      <c r="BF15" s="141"/>
      <c r="BG15" s="141"/>
      <c r="BH15" s="141"/>
      <c r="BI15" s="156" t="s">
        <v>256</v>
      </c>
      <c r="BJ15" s="156"/>
      <c r="BK15" s="156"/>
      <c r="BL15" s="156"/>
      <c r="BM15" s="156"/>
      <c r="BN15" s="156"/>
      <c r="BO15" s="156"/>
      <c r="BP15" s="156"/>
      <c r="BQ15" s="156"/>
      <c r="BR15" s="156"/>
      <c r="BS15" s="156"/>
      <c r="BT15" s="156"/>
      <c r="BU15" s="156"/>
      <c r="BV15" s="156"/>
      <c r="BW15" s="156"/>
      <c r="BX15" s="156"/>
      <c r="BY15" s="156"/>
      <c r="BZ15" s="156"/>
      <c r="CA15" s="141" t="s">
        <v>453</v>
      </c>
      <c r="CB15" s="141"/>
      <c r="CC15" s="141"/>
      <c r="CD15" s="141"/>
      <c r="CE15" s="52" t="s">
        <v>456</v>
      </c>
    </row>
    <row r="16" spans="1:83" s="9" customFormat="1" ht="12.75" customHeight="1" x14ac:dyDescent="0.2">
      <c r="BD16" s="40"/>
      <c r="BE16" s="40"/>
      <c r="BF16" s="40"/>
      <c r="BG16" s="40"/>
      <c r="BH16" s="40"/>
      <c r="BL16" s="40"/>
      <c r="BM16" s="40"/>
      <c r="BN16" s="40"/>
      <c r="BO16" s="40"/>
      <c r="BP16" s="40"/>
      <c r="BQ16" s="40"/>
      <c r="BR16" s="40"/>
      <c r="BS16" s="40"/>
      <c r="BT16" s="40"/>
      <c r="BU16" s="40"/>
      <c r="BV16" s="40"/>
      <c r="BW16" s="40"/>
      <c r="BX16" s="40"/>
      <c r="BY16" s="40"/>
      <c r="BZ16" s="40"/>
      <c r="CA16" s="8"/>
      <c r="CB16" s="8"/>
      <c r="CC16" s="8"/>
      <c r="CD16" s="40"/>
      <c r="CE16" s="53"/>
    </row>
    <row r="17" spans="1:83" s="9" customFormat="1" ht="12.75" customHeight="1" x14ac:dyDescent="0.2">
      <c r="A17" s="9" t="s">
        <v>30</v>
      </c>
      <c r="G17" s="154" t="s">
        <v>430</v>
      </c>
      <c r="H17" s="154"/>
      <c r="I17" s="154"/>
      <c r="J17" s="154"/>
      <c r="K17" s="154"/>
      <c r="L17" s="154"/>
      <c r="M17" s="154"/>
      <c r="N17" s="154"/>
      <c r="O17" s="154"/>
      <c r="P17" s="154"/>
      <c r="Q17" s="154"/>
      <c r="R17" s="154"/>
      <c r="S17" s="154"/>
      <c r="T17" s="154"/>
      <c r="U17" s="154"/>
      <c r="V17" s="154"/>
      <c r="W17" s="154"/>
      <c r="X17" s="154"/>
      <c r="Y17" s="154"/>
      <c r="Z17" s="154"/>
      <c r="AA17" s="154"/>
      <c r="AB17" s="154"/>
      <c r="AC17" s="154"/>
      <c r="AD17" s="154"/>
      <c r="AE17" s="154"/>
      <c r="AF17" s="154"/>
      <c r="AG17" s="154"/>
      <c r="AH17" s="154"/>
      <c r="AI17" s="154"/>
      <c r="AJ17" s="154"/>
      <c r="AK17" s="154"/>
      <c r="AL17" s="154"/>
      <c r="AM17" s="154"/>
      <c r="AN17" s="154"/>
      <c r="AO17" s="154"/>
      <c r="AP17" s="154"/>
      <c r="AQ17" s="154"/>
      <c r="AR17" s="154"/>
      <c r="AS17" s="154"/>
      <c r="AT17" s="154"/>
      <c r="AU17" s="154"/>
      <c r="AV17" s="154"/>
      <c r="AW17" s="154"/>
      <c r="AX17" s="154"/>
      <c r="AY17" s="154"/>
      <c r="AZ17" s="154"/>
      <c r="BA17" s="154"/>
      <c r="BB17" s="154"/>
      <c r="BC17" s="154"/>
      <c r="BD17" s="154"/>
      <c r="BE17" s="154"/>
      <c r="BF17" s="154"/>
      <c r="BG17" s="154"/>
      <c r="BH17" s="154"/>
      <c r="BI17" s="154"/>
      <c r="BJ17" s="154"/>
      <c r="BK17" s="154"/>
      <c r="BL17" s="154"/>
      <c r="BM17" s="154"/>
      <c r="BN17" s="154"/>
      <c r="BO17" s="154"/>
      <c r="BP17" s="154"/>
      <c r="BQ17" s="154"/>
      <c r="BR17" s="154"/>
      <c r="BS17" s="154"/>
      <c r="BT17" s="154"/>
      <c r="BU17" s="154"/>
      <c r="BV17" s="154"/>
      <c r="BW17" s="154"/>
      <c r="BX17" s="154"/>
      <c r="BY17" s="154"/>
      <c r="BZ17" s="154"/>
      <c r="CA17" s="154"/>
      <c r="CB17" s="154"/>
      <c r="CC17" s="154"/>
      <c r="CD17" s="12" t="s">
        <v>326</v>
      </c>
      <c r="CE17" s="86" t="s">
        <v>431</v>
      </c>
    </row>
    <row r="18" spans="1:83" s="9" customFormat="1" ht="12.75" customHeight="1" x14ac:dyDescent="0.2">
      <c r="A18" s="164" t="s">
        <v>327</v>
      </c>
      <c r="B18" s="164"/>
      <c r="C18" s="164"/>
      <c r="D18" s="164"/>
      <c r="E18" s="164"/>
      <c r="F18" s="164"/>
      <c r="G18" s="164"/>
      <c r="H18" s="164"/>
      <c r="I18" s="164"/>
      <c r="J18" s="164"/>
      <c r="K18" s="164"/>
      <c r="L18" s="164"/>
      <c r="M18" s="164"/>
      <c r="N18" s="164"/>
      <c r="O18" s="164"/>
      <c r="P18" s="164"/>
      <c r="Q18" s="164"/>
      <c r="R18" s="164"/>
      <c r="S18" s="164"/>
      <c r="T18" s="164"/>
      <c r="U18" s="164"/>
      <c r="V18" s="164"/>
      <c r="W18" s="164"/>
      <c r="X18" s="164"/>
      <c r="Y18" s="164"/>
      <c r="Z18" s="164"/>
      <c r="AA18" s="164"/>
      <c r="AB18" s="164"/>
      <c r="AC18" s="164"/>
      <c r="AD18" s="164"/>
      <c r="AE18" s="164"/>
      <c r="AF18" s="164"/>
      <c r="AG18" s="164"/>
      <c r="AH18" s="164"/>
      <c r="AI18" s="164"/>
      <c r="AJ18" s="164"/>
      <c r="AK18" s="164"/>
      <c r="AL18" s="164"/>
      <c r="AM18" s="164"/>
      <c r="AN18" s="164"/>
      <c r="AO18" s="164"/>
      <c r="AP18" s="164"/>
      <c r="AQ18" s="164"/>
      <c r="AR18" s="164"/>
      <c r="AS18" s="164"/>
      <c r="AT18" s="164"/>
      <c r="AU18" s="164"/>
      <c r="AV18" s="164"/>
      <c r="AW18" s="164"/>
      <c r="AX18" s="164"/>
      <c r="AY18" s="164"/>
      <c r="AZ18" s="164"/>
      <c r="BA18" s="164"/>
      <c r="BB18" s="164"/>
      <c r="BC18" s="164"/>
      <c r="BD18" s="164"/>
      <c r="BE18" s="164"/>
      <c r="BF18" s="164"/>
      <c r="BG18" s="164"/>
      <c r="BH18" s="164"/>
      <c r="BI18" s="164"/>
      <c r="BJ18" s="164"/>
      <c r="BK18" s="164"/>
      <c r="BL18" s="164"/>
      <c r="BM18" s="164"/>
      <c r="BN18" s="164"/>
      <c r="BO18" s="164"/>
      <c r="BP18" s="164"/>
      <c r="BQ18" s="164"/>
      <c r="BR18" s="164"/>
      <c r="BS18" s="164"/>
      <c r="BT18" s="164"/>
      <c r="BU18" s="164"/>
      <c r="BV18" s="164"/>
      <c r="BW18" s="164"/>
      <c r="BX18" s="164"/>
      <c r="BY18" s="164"/>
      <c r="BZ18" s="164"/>
      <c r="CA18" s="164"/>
      <c r="CB18" s="164"/>
      <c r="CC18" s="8"/>
      <c r="CD18" s="57" t="s">
        <v>328</v>
      </c>
      <c r="CE18" s="86" t="s">
        <v>432</v>
      </c>
    </row>
    <row r="19" spans="1:83" s="9" customFormat="1" ht="12.75" customHeight="1" x14ac:dyDescent="0.2">
      <c r="A19" s="164" t="s">
        <v>329</v>
      </c>
      <c r="B19" s="164"/>
      <c r="C19" s="164"/>
      <c r="D19" s="164"/>
      <c r="E19" s="164"/>
      <c r="F19" s="164"/>
      <c r="G19" s="164"/>
      <c r="H19" s="164"/>
      <c r="I19" s="164"/>
      <c r="J19" s="164"/>
      <c r="K19" s="164"/>
      <c r="L19" s="164"/>
      <c r="M19" s="164"/>
      <c r="N19" s="164"/>
      <c r="O19" s="164"/>
      <c r="P19" s="164"/>
      <c r="Q19" s="164"/>
      <c r="R19" s="164"/>
      <c r="S19" s="164"/>
      <c r="T19" s="164"/>
      <c r="U19" s="164"/>
      <c r="V19" s="164"/>
      <c r="W19" s="164"/>
      <c r="X19" s="164"/>
      <c r="Y19" s="164"/>
      <c r="Z19" s="164"/>
      <c r="AA19" s="164"/>
      <c r="AB19" s="164"/>
      <c r="AC19" s="164"/>
      <c r="AD19" s="164"/>
      <c r="AE19" s="164"/>
      <c r="AF19" s="164"/>
      <c r="BD19" s="40"/>
      <c r="BE19" s="40"/>
      <c r="BF19" s="40"/>
      <c r="BG19" s="40"/>
      <c r="BH19" s="40"/>
      <c r="BL19" s="40"/>
      <c r="BM19" s="40"/>
      <c r="BN19" s="40"/>
      <c r="BO19" s="40"/>
      <c r="BP19" s="40"/>
      <c r="BQ19" s="40"/>
      <c r="BR19" s="40"/>
      <c r="BS19" s="40"/>
      <c r="BT19" s="40"/>
      <c r="BU19" s="40"/>
      <c r="BV19" s="40"/>
      <c r="BW19" s="40"/>
      <c r="BX19" s="40"/>
      <c r="BY19" s="40"/>
      <c r="BZ19" s="40"/>
      <c r="CA19" s="8"/>
      <c r="CB19" s="8"/>
      <c r="CC19" s="8"/>
      <c r="CD19" s="57" t="s">
        <v>26</v>
      </c>
      <c r="CE19" s="86" t="s">
        <v>433</v>
      </c>
    </row>
    <row r="20" spans="1:83" s="9" customFormat="1" ht="12.75" customHeight="1" x14ac:dyDescent="0.2">
      <c r="A20" s="9" t="s">
        <v>330</v>
      </c>
      <c r="BD20" s="40"/>
      <c r="BE20" s="40"/>
      <c r="BF20" s="40"/>
      <c r="BG20" s="40"/>
      <c r="BH20" s="40"/>
      <c r="BL20" s="40"/>
      <c r="BM20" s="40"/>
      <c r="BN20" s="40"/>
      <c r="BO20" s="40"/>
      <c r="BP20" s="40"/>
      <c r="BQ20" s="40"/>
      <c r="BR20" s="40"/>
      <c r="BS20" s="40"/>
      <c r="BT20" s="40"/>
      <c r="BU20" s="40"/>
      <c r="BV20" s="40"/>
      <c r="BW20" s="40"/>
      <c r="BX20" s="40"/>
      <c r="BY20" s="40"/>
      <c r="BZ20" s="40"/>
      <c r="CA20" s="8"/>
      <c r="CB20" s="8"/>
      <c r="CC20" s="8"/>
      <c r="CD20" s="57" t="s">
        <v>27</v>
      </c>
      <c r="CE20" s="86" t="s">
        <v>434</v>
      </c>
    </row>
    <row r="21" spans="1:83" s="9" customFormat="1" ht="12.75" customHeight="1" x14ac:dyDescent="0.2">
      <c r="A21" s="41" t="s">
        <v>331</v>
      </c>
      <c r="BD21" s="40"/>
      <c r="BE21" s="40"/>
      <c r="BF21" s="40"/>
      <c r="BG21" s="40"/>
      <c r="BH21" s="40"/>
      <c r="BL21" s="40"/>
      <c r="BM21" s="40"/>
      <c r="BN21" s="40"/>
      <c r="BO21" s="40"/>
      <c r="BP21" s="40"/>
      <c r="BQ21" s="40"/>
      <c r="BR21" s="40"/>
      <c r="BS21" s="40"/>
      <c r="BT21" s="40"/>
      <c r="BU21" s="40"/>
      <c r="BV21" s="40"/>
      <c r="BW21" s="40"/>
      <c r="BX21" s="40"/>
      <c r="BY21" s="40"/>
      <c r="BZ21" s="40"/>
      <c r="CA21" s="8"/>
      <c r="CB21" s="8"/>
      <c r="CC21" s="8"/>
      <c r="CD21" s="57" t="s">
        <v>332</v>
      </c>
      <c r="CE21" s="86" t="s">
        <v>435</v>
      </c>
    </row>
    <row r="22" spans="1:83" ht="12" customHeight="1" x14ac:dyDescent="0.2">
      <c r="A22" s="165" t="s">
        <v>24</v>
      </c>
      <c r="B22" s="165"/>
      <c r="C22" s="165"/>
      <c r="D22" s="165"/>
      <c r="E22" s="165"/>
      <c r="F22" s="165"/>
      <c r="G22" s="165"/>
      <c r="H22" s="165"/>
      <c r="I22" s="165"/>
      <c r="J22" s="165"/>
      <c r="K22" s="165"/>
      <c r="L22" s="165"/>
      <c r="M22" s="165"/>
      <c r="N22" s="165"/>
      <c r="O22" s="165"/>
      <c r="P22" s="50"/>
      <c r="Q22" s="50"/>
      <c r="R22" s="50"/>
      <c r="S22" s="50"/>
      <c r="T22" s="50"/>
      <c r="U22" s="50"/>
      <c r="V22" s="50"/>
      <c r="W22" s="50"/>
      <c r="X22" s="50"/>
      <c r="Y22" s="50"/>
      <c r="Z22" s="50"/>
      <c r="AA22" s="50"/>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G22" s="9"/>
      <c r="BH22" s="9"/>
      <c r="BI22" s="9"/>
      <c r="BJ22" s="9"/>
      <c r="BK22" s="9"/>
      <c r="BL22" s="9"/>
      <c r="BM22" s="9"/>
      <c r="BN22" s="9"/>
      <c r="BO22" s="9"/>
      <c r="BP22" s="9"/>
      <c r="BQ22" s="9"/>
      <c r="BR22" s="9"/>
      <c r="BS22" s="9"/>
      <c r="BT22" s="9"/>
      <c r="BU22" s="9"/>
      <c r="BV22" s="9"/>
      <c r="BW22" s="9"/>
      <c r="BX22" s="9"/>
      <c r="BY22" s="9"/>
      <c r="BZ22" s="9"/>
      <c r="CA22" s="9"/>
      <c r="CB22" s="9"/>
      <c r="CC22" s="167" t="s">
        <v>22</v>
      </c>
      <c r="CD22" s="168"/>
      <c r="CE22" s="53" t="s">
        <v>258</v>
      </c>
    </row>
    <row r="23" spans="1:83" ht="11.25" customHeight="1" x14ac:dyDescent="0.2">
      <c r="A23" s="165" t="s">
        <v>25</v>
      </c>
      <c r="B23" s="165"/>
      <c r="C23" s="165"/>
      <c r="D23" s="165"/>
      <c r="E23" s="165"/>
      <c r="F23" s="165"/>
      <c r="G23" s="165"/>
      <c r="H23" s="165"/>
      <c r="I23" s="165"/>
      <c r="J23" s="165"/>
      <c r="K23" s="165"/>
      <c r="L23" s="165"/>
      <c r="M23" s="165"/>
      <c r="N23" s="165"/>
      <c r="O23" s="165"/>
      <c r="P23" s="165"/>
      <c r="Q23" s="165"/>
      <c r="R23" s="165"/>
      <c r="S23" s="165"/>
      <c r="T23" s="165"/>
      <c r="U23" s="165"/>
      <c r="V23" s="165"/>
      <c r="W23" s="165"/>
      <c r="X23" s="166" t="s">
        <v>264</v>
      </c>
      <c r="Y23" s="166"/>
      <c r="Z23" s="166"/>
      <c r="AA23" s="166"/>
      <c r="AB23" s="166"/>
      <c r="AC23" s="166"/>
      <c r="AD23" s="166"/>
      <c r="AE23" s="166"/>
      <c r="AF23" s="166"/>
      <c r="AG23" s="166"/>
      <c r="AH23" s="166"/>
      <c r="AI23" s="166"/>
      <c r="AJ23" s="166"/>
      <c r="AK23" s="166"/>
      <c r="AL23" s="166"/>
      <c r="AM23" s="166"/>
      <c r="AN23" s="166"/>
      <c r="AO23" s="166"/>
      <c r="AP23" s="166"/>
      <c r="AQ23" s="166"/>
      <c r="AR23" s="166"/>
      <c r="AS23" s="166"/>
      <c r="AT23" s="166"/>
      <c r="AU23" s="166"/>
      <c r="AV23" s="166"/>
      <c r="AW23" s="166"/>
      <c r="AX23" s="166"/>
      <c r="AY23" s="166"/>
      <c r="AZ23" s="166"/>
      <c r="BA23" s="166"/>
      <c r="BB23" s="166"/>
      <c r="BC23" s="166"/>
      <c r="BD23" s="166"/>
      <c r="BE23" s="166"/>
      <c r="BF23" s="166"/>
      <c r="BG23" s="166"/>
      <c r="BH23" s="166"/>
      <c r="BI23" s="166"/>
      <c r="BJ23" s="166"/>
      <c r="BK23" s="166"/>
      <c r="BL23" s="166"/>
      <c r="BM23" s="166"/>
      <c r="BN23" s="166"/>
      <c r="BO23" s="166"/>
      <c r="BP23" s="166"/>
      <c r="BQ23" s="166"/>
      <c r="BR23" s="166"/>
      <c r="BS23" s="166"/>
      <c r="BT23" s="166"/>
      <c r="BU23" s="166"/>
      <c r="BV23" s="166"/>
      <c r="BW23" s="166"/>
      <c r="BX23" s="166"/>
      <c r="BY23" s="166"/>
      <c r="BZ23" s="166"/>
      <c r="CA23" s="166"/>
      <c r="CB23" s="166"/>
      <c r="CC23" s="56"/>
      <c r="CD23" s="58" t="s">
        <v>23</v>
      </c>
      <c r="CE23" s="53" t="s">
        <v>259</v>
      </c>
    </row>
    <row r="24" spans="1:83" ht="12.75" customHeight="1" thickBot="1" x14ac:dyDescent="0.25">
      <c r="A24" s="9" t="s">
        <v>31</v>
      </c>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G24" s="9"/>
      <c r="BH24" s="9"/>
      <c r="BI24" s="9"/>
      <c r="BJ24" s="9"/>
      <c r="BK24" s="9"/>
      <c r="BL24" s="9"/>
      <c r="BM24" s="9"/>
      <c r="BN24" s="9"/>
      <c r="BO24" s="9"/>
      <c r="BP24" s="9"/>
      <c r="BQ24" s="9"/>
      <c r="BR24" s="9"/>
      <c r="BS24" s="9"/>
      <c r="BT24" s="9"/>
      <c r="BU24" s="9"/>
      <c r="BV24" s="9"/>
      <c r="BW24" s="9"/>
      <c r="BX24" s="9"/>
      <c r="BY24" s="9"/>
      <c r="BZ24" s="9"/>
      <c r="CA24" s="9"/>
      <c r="CB24" s="9"/>
      <c r="CC24" s="9"/>
      <c r="CD24" s="8" t="s">
        <v>28</v>
      </c>
      <c r="CE24" s="54" t="s">
        <v>29</v>
      </c>
    </row>
    <row r="25" spans="1:83" s="88" customFormat="1" ht="12.75" customHeight="1" thickBot="1" x14ac:dyDescent="0.25">
      <c r="A25" s="155" t="s">
        <v>383</v>
      </c>
      <c r="B25" s="155"/>
      <c r="C25" s="155"/>
      <c r="D25" s="155"/>
      <c r="E25" s="155"/>
      <c r="F25" s="155"/>
      <c r="G25" s="155"/>
      <c r="H25" s="155"/>
      <c r="I25" s="155"/>
      <c r="J25" s="50"/>
      <c r="K25" s="50"/>
      <c r="L25" s="50"/>
      <c r="M25" s="50"/>
      <c r="N25" s="50"/>
      <c r="O25" s="50"/>
      <c r="P25" s="50"/>
      <c r="Q25" s="50"/>
      <c r="R25" s="50"/>
      <c r="S25" s="50"/>
      <c r="T25" s="50"/>
      <c r="U25" s="50"/>
      <c r="V25" s="50"/>
      <c r="W25" s="50"/>
      <c r="X25" s="156" t="s">
        <v>448</v>
      </c>
      <c r="Y25" s="156"/>
      <c r="Z25" s="156"/>
      <c r="AA25" s="156"/>
      <c r="AB25" s="156"/>
      <c r="AC25" s="156"/>
      <c r="AD25" s="156"/>
      <c r="AE25" s="156"/>
      <c r="AF25" s="156"/>
      <c r="AG25" s="156"/>
      <c r="AH25" s="156"/>
      <c r="AI25" s="156"/>
      <c r="AJ25" s="156"/>
      <c r="AK25" s="156"/>
      <c r="AL25" s="156"/>
      <c r="AM25" s="156"/>
      <c r="AN25" s="156"/>
      <c r="AO25" s="156"/>
      <c r="AP25" s="156"/>
      <c r="AQ25" s="156"/>
      <c r="AR25" s="156"/>
      <c r="AS25" s="156"/>
      <c r="AT25" s="156"/>
      <c r="AU25" s="156"/>
      <c r="AV25" s="156"/>
      <c r="AW25" s="156"/>
      <c r="AX25" s="156"/>
      <c r="AY25" s="156"/>
      <c r="AZ25" s="156"/>
      <c r="BA25" s="156"/>
      <c r="BB25" s="156"/>
      <c r="BC25" s="156"/>
      <c r="BD25" s="156"/>
      <c r="BE25" s="156"/>
      <c r="BF25" s="156"/>
      <c r="BG25" s="156"/>
      <c r="BH25" s="156"/>
      <c r="BI25" s="156"/>
      <c r="BJ25" s="156"/>
      <c r="BK25" s="156"/>
      <c r="BL25" s="156"/>
      <c r="BM25" s="156"/>
      <c r="BN25" s="156"/>
      <c r="BO25" s="156"/>
      <c r="BP25" s="156"/>
      <c r="BQ25" s="156"/>
      <c r="BR25" s="156"/>
      <c r="BS25" s="156"/>
      <c r="BT25" s="156"/>
      <c r="BU25" s="156"/>
      <c r="BV25" s="156"/>
      <c r="BW25" s="156"/>
      <c r="BX25" s="156"/>
      <c r="BY25" s="156"/>
      <c r="BZ25" s="156"/>
      <c r="CA25" s="156"/>
      <c r="CB25" s="156"/>
      <c r="CC25" s="167" t="s">
        <v>384</v>
      </c>
      <c r="CD25" s="168"/>
      <c r="CE25" s="54"/>
    </row>
    <row r="26" spans="1:83" ht="12" customHeight="1" x14ac:dyDescent="0.2">
      <c r="A26" s="87"/>
      <c r="B26" s="87"/>
      <c r="C26" s="87"/>
      <c r="D26" s="87"/>
      <c r="E26" s="87"/>
      <c r="F26" s="87"/>
      <c r="G26" s="87"/>
      <c r="H26" s="87"/>
      <c r="I26" s="87"/>
      <c r="J26" s="50"/>
      <c r="K26" s="50"/>
      <c r="L26" s="50"/>
      <c r="M26" s="50"/>
      <c r="N26" s="50"/>
      <c r="O26" s="50"/>
      <c r="P26" s="50"/>
      <c r="Q26" s="50"/>
      <c r="R26" s="50"/>
      <c r="S26" s="50"/>
      <c r="T26" s="50"/>
      <c r="U26" s="50"/>
      <c r="V26" s="50"/>
      <c r="W26" s="50"/>
      <c r="X26" s="157" t="s">
        <v>385</v>
      </c>
      <c r="Y26" s="157"/>
      <c r="Z26" s="157"/>
      <c r="AA26" s="157"/>
      <c r="AB26" s="157"/>
      <c r="AC26" s="157"/>
      <c r="AD26" s="157"/>
      <c r="AE26" s="157"/>
      <c r="AF26" s="157"/>
      <c r="AG26" s="157"/>
      <c r="AH26" s="157"/>
      <c r="AI26" s="157"/>
      <c r="AJ26" s="157"/>
      <c r="AK26" s="157"/>
      <c r="AL26" s="157"/>
      <c r="AM26" s="157"/>
      <c r="AN26" s="157"/>
      <c r="AO26" s="157"/>
      <c r="AP26" s="157"/>
      <c r="AQ26" s="157"/>
      <c r="AR26" s="157"/>
      <c r="AS26" s="157"/>
      <c r="AT26" s="157"/>
      <c r="AU26" s="157"/>
      <c r="AV26" s="157"/>
      <c r="AW26" s="157"/>
      <c r="AX26" s="157"/>
      <c r="AY26" s="157"/>
      <c r="AZ26" s="157"/>
      <c r="BA26" s="157"/>
      <c r="BB26" s="157"/>
      <c r="BC26" s="157"/>
      <c r="BD26" s="157"/>
      <c r="BE26" s="157"/>
      <c r="BF26" s="157"/>
      <c r="BG26" s="157"/>
      <c r="BH26" s="157"/>
      <c r="BI26" s="157"/>
      <c r="BJ26" s="157"/>
      <c r="BK26" s="157"/>
      <c r="BL26" s="157"/>
      <c r="BM26" s="157"/>
      <c r="BN26" s="157"/>
      <c r="BO26" s="157"/>
      <c r="BP26" s="157"/>
      <c r="BQ26" s="157"/>
      <c r="BR26" s="157"/>
      <c r="BS26" s="157"/>
      <c r="BT26" s="157"/>
      <c r="BU26" s="157"/>
      <c r="BV26" s="157"/>
      <c r="BW26" s="157"/>
      <c r="BX26" s="157"/>
      <c r="BY26" s="157"/>
      <c r="BZ26" s="157"/>
      <c r="CA26" s="157"/>
      <c r="CB26" s="157"/>
      <c r="CC26" s="88"/>
      <c r="CD26" s="88"/>
      <c r="CE26" s="89"/>
    </row>
    <row r="27" spans="1:83" s="5" customFormat="1" ht="10.5" x14ac:dyDescent="0.15">
      <c r="A27" s="228" t="s">
        <v>32</v>
      </c>
      <c r="B27" s="228"/>
      <c r="C27" s="228"/>
      <c r="D27" s="228"/>
      <c r="E27" s="228"/>
      <c r="F27" s="228"/>
      <c r="G27" s="228"/>
      <c r="H27" s="228"/>
      <c r="I27" s="228"/>
      <c r="J27" s="228"/>
      <c r="K27" s="228"/>
      <c r="L27" s="228"/>
      <c r="M27" s="228"/>
      <c r="N27" s="228"/>
      <c r="O27" s="228"/>
      <c r="P27" s="228"/>
      <c r="Q27" s="228"/>
      <c r="R27" s="228"/>
      <c r="S27" s="228"/>
      <c r="T27" s="228"/>
      <c r="U27" s="228"/>
      <c r="V27" s="228"/>
      <c r="W27" s="228"/>
      <c r="X27" s="228"/>
      <c r="Y27" s="228"/>
      <c r="Z27" s="228"/>
      <c r="AA27" s="228"/>
      <c r="AB27" s="228"/>
      <c r="AC27" s="228"/>
      <c r="AD27" s="228"/>
      <c r="AE27" s="228"/>
      <c r="AF27" s="228"/>
      <c r="AG27" s="228"/>
      <c r="AH27" s="228"/>
      <c r="AI27" s="228"/>
      <c r="AJ27" s="228"/>
      <c r="AK27" s="228"/>
      <c r="AL27" s="228"/>
      <c r="AM27" s="228"/>
      <c r="AN27" s="228"/>
      <c r="AO27" s="228"/>
      <c r="AP27" s="228"/>
      <c r="AQ27" s="228"/>
      <c r="AR27" s="228"/>
      <c r="AS27" s="228"/>
      <c r="AT27" s="228"/>
      <c r="AU27" s="228"/>
      <c r="AV27" s="228"/>
      <c r="AW27" s="228"/>
      <c r="AX27" s="228"/>
      <c r="AY27" s="228"/>
      <c r="AZ27" s="228"/>
      <c r="BA27" s="228"/>
      <c r="BB27" s="228"/>
      <c r="BC27" s="228"/>
      <c r="BD27" s="228"/>
      <c r="BE27" s="228"/>
      <c r="BF27" s="228"/>
      <c r="BG27" s="228"/>
      <c r="BH27" s="228"/>
      <c r="BI27" s="228"/>
      <c r="BJ27" s="228"/>
      <c r="BK27" s="228"/>
      <c r="BL27" s="228"/>
      <c r="BM27" s="228"/>
      <c r="BN27" s="228"/>
      <c r="BO27" s="228"/>
      <c r="BP27" s="228"/>
      <c r="BQ27" s="228"/>
      <c r="BR27" s="228"/>
      <c r="BS27" s="228"/>
      <c r="BT27" s="228"/>
      <c r="BU27" s="228"/>
      <c r="BV27" s="228"/>
      <c r="BW27" s="228"/>
      <c r="BX27" s="228"/>
      <c r="BY27" s="228"/>
      <c r="BZ27" s="228"/>
      <c r="CA27" s="228"/>
      <c r="CB27" s="228"/>
      <c r="CC27" s="228"/>
      <c r="CD27" s="228"/>
      <c r="CE27" s="228"/>
    </row>
    <row r="29" spans="1:83" ht="11.25" customHeight="1" x14ac:dyDescent="0.2">
      <c r="A29" s="235" t="s">
        <v>0</v>
      </c>
      <c r="B29" s="235"/>
      <c r="C29" s="235"/>
      <c r="D29" s="235"/>
      <c r="E29" s="235"/>
      <c r="F29" s="235"/>
      <c r="G29" s="235"/>
      <c r="H29" s="235"/>
      <c r="I29" s="235"/>
      <c r="J29" s="235"/>
      <c r="K29" s="235"/>
      <c r="L29" s="235"/>
      <c r="M29" s="235"/>
      <c r="N29" s="235"/>
      <c r="O29" s="235"/>
      <c r="P29" s="235"/>
      <c r="Q29" s="235"/>
      <c r="R29" s="235"/>
      <c r="S29" s="235"/>
      <c r="T29" s="235"/>
      <c r="U29" s="235"/>
      <c r="V29" s="235"/>
      <c r="W29" s="235"/>
      <c r="X29" s="235"/>
      <c r="Y29" s="235"/>
      <c r="Z29" s="235"/>
      <c r="AA29" s="235"/>
      <c r="AB29" s="235"/>
      <c r="AC29" s="235"/>
      <c r="AD29" s="235"/>
      <c r="AE29" s="235"/>
      <c r="AF29" s="235"/>
      <c r="AG29" s="235"/>
      <c r="AH29" s="235"/>
      <c r="AI29" s="235"/>
      <c r="AJ29" s="235"/>
      <c r="AK29" s="235"/>
      <c r="AL29" s="235"/>
      <c r="AM29" s="235"/>
      <c r="AN29" s="235"/>
      <c r="AO29" s="235"/>
      <c r="AP29" s="235"/>
      <c r="AQ29" s="235"/>
      <c r="AR29" s="235"/>
      <c r="AS29" s="235"/>
      <c r="AT29" s="235"/>
      <c r="AU29" s="235"/>
      <c r="AV29" s="235"/>
      <c r="AW29" s="235"/>
      <c r="AX29" s="235"/>
      <c r="AY29" s="235"/>
      <c r="AZ29" s="235"/>
      <c r="BA29" s="235"/>
      <c r="BB29" s="235"/>
      <c r="BC29" s="235"/>
      <c r="BD29" s="235"/>
      <c r="BE29" s="235"/>
      <c r="BF29" s="235"/>
      <c r="BG29" s="235"/>
      <c r="BH29" s="235"/>
      <c r="BI29" s="235"/>
      <c r="BJ29" s="235"/>
      <c r="BK29" s="235"/>
      <c r="BL29" s="235"/>
      <c r="BM29" s="235"/>
      <c r="BN29" s="235"/>
      <c r="BO29" s="235"/>
      <c r="BP29" s="235"/>
      <c r="BQ29" s="235"/>
      <c r="BR29" s="236"/>
      <c r="BS29" s="240" t="s">
        <v>1</v>
      </c>
      <c r="BT29" s="241"/>
      <c r="BU29" s="241"/>
      <c r="BV29" s="241"/>
      <c r="BW29" s="241"/>
      <c r="BX29" s="241"/>
      <c r="BY29" s="241"/>
      <c r="BZ29" s="242"/>
      <c r="CA29" s="181" t="s">
        <v>355</v>
      </c>
      <c r="CB29" s="178" t="s">
        <v>7</v>
      </c>
      <c r="CC29" s="179"/>
      <c r="CD29" s="179"/>
      <c r="CE29" s="180"/>
    </row>
    <row r="30" spans="1:83" ht="11.25" customHeight="1" x14ac:dyDescent="0.2">
      <c r="A30" s="237"/>
      <c r="B30" s="237"/>
      <c r="C30" s="237"/>
      <c r="D30" s="237"/>
      <c r="E30" s="237"/>
      <c r="F30" s="237"/>
      <c r="G30" s="237"/>
      <c r="H30" s="237"/>
      <c r="I30" s="237"/>
      <c r="J30" s="237"/>
      <c r="K30" s="237"/>
      <c r="L30" s="237"/>
      <c r="M30" s="237"/>
      <c r="N30" s="237"/>
      <c r="O30" s="237"/>
      <c r="P30" s="237"/>
      <c r="Q30" s="237"/>
      <c r="R30" s="237"/>
      <c r="S30" s="237"/>
      <c r="T30" s="237"/>
      <c r="U30" s="237"/>
      <c r="V30" s="237"/>
      <c r="W30" s="237"/>
      <c r="X30" s="237"/>
      <c r="Y30" s="237"/>
      <c r="Z30" s="237"/>
      <c r="AA30" s="237"/>
      <c r="AB30" s="237"/>
      <c r="AC30" s="237"/>
      <c r="AD30" s="237"/>
      <c r="AE30" s="237"/>
      <c r="AF30" s="237"/>
      <c r="AG30" s="237"/>
      <c r="AH30" s="237"/>
      <c r="AI30" s="237"/>
      <c r="AJ30" s="237"/>
      <c r="AK30" s="237"/>
      <c r="AL30" s="237"/>
      <c r="AM30" s="237"/>
      <c r="AN30" s="237"/>
      <c r="AO30" s="237"/>
      <c r="AP30" s="237"/>
      <c r="AQ30" s="237"/>
      <c r="AR30" s="237"/>
      <c r="AS30" s="237"/>
      <c r="AT30" s="237"/>
      <c r="AU30" s="237"/>
      <c r="AV30" s="237"/>
      <c r="AW30" s="237"/>
      <c r="AX30" s="237"/>
      <c r="AY30" s="237"/>
      <c r="AZ30" s="237"/>
      <c r="BA30" s="237"/>
      <c r="BB30" s="237"/>
      <c r="BC30" s="237"/>
      <c r="BD30" s="237"/>
      <c r="BE30" s="237"/>
      <c r="BF30" s="237"/>
      <c r="BG30" s="237"/>
      <c r="BH30" s="237"/>
      <c r="BI30" s="237"/>
      <c r="BJ30" s="237"/>
      <c r="BK30" s="237"/>
      <c r="BL30" s="237"/>
      <c r="BM30" s="237"/>
      <c r="BN30" s="237"/>
      <c r="BO30" s="237"/>
      <c r="BP30" s="237"/>
      <c r="BQ30" s="237"/>
      <c r="BR30" s="238"/>
      <c r="BS30" s="243"/>
      <c r="BT30" s="244"/>
      <c r="BU30" s="244"/>
      <c r="BV30" s="244"/>
      <c r="BW30" s="244"/>
      <c r="BX30" s="244"/>
      <c r="BY30" s="244"/>
      <c r="BZ30" s="245"/>
      <c r="CA30" s="229"/>
      <c r="CB30" s="140" t="s">
        <v>457</v>
      </c>
      <c r="CC30" s="140" t="s">
        <v>449</v>
      </c>
      <c r="CD30" s="140" t="s">
        <v>458</v>
      </c>
      <c r="CE30" s="181" t="s">
        <v>6</v>
      </c>
    </row>
    <row r="31" spans="1:83" ht="39" customHeight="1" x14ac:dyDescent="0.2">
      <c r="A31" s="166"/>
      <c r="B31" s="166"/>
      <c r="C31" s="166"/>
      <c r="D31" s="166"/>
      <c r="E31" s="166"/>
      <c r="F31" s="166"/>
      <c r="G31" s="166"/>
      <c r="H31" s="166"/>
      <c r="I31" s="166"/>
      <c r="J31" s="166"/>
      <c r="K31" s="166"/>
      <c r="L31" s="166"/>
      <c r="M31" s="166"/>
      <c r="N31" s="166"/>
      <c r="O31" s="166"/>
      <c r="P31" s="166"/>
      <c r="Q31" s="166"/>
      <c r="R31" s="166"/>
      <c r="S31" s="166"/>
      <c r="T31" s="166"/>
      <c r="U31" s="166"/>
      <c r="V31" s="166"/>
      <c r="W31" s="166"/>
      <c r="X31" s="166"/>
      <c r="Y31" s="166"/>
      <c r="Z31" s="166"/>
      <c r="AA31" s="166"/>
      <c r="AB31" s="166"/>
      <c r="AC31" s="166"/>
      <c r="AD31" s="166"/>
      <c r="AE31" s="166"/>
      <c r="AF31" s="166"/>
      <c r="AG31" s="166"/>
      <c r="AH31" s="166"/>
      <c r="AI31" s="166"/>
      <c r="AJ31" s="166"/>
      <c r="AK31" s="166"/>
      <c r="AL31" s="166"/>
      <c r="AM31" s="166"/>
      <c r="AN31" s="166"/>
      <c r="AO31" s="166"/>
      <c r="AP31" s="166"/>
      <c r="AQ31" s="166"/>
      <c r="AR31" s="166"/>
      <c r="AS31" s="166"/>
      <c r="AT31" s="166"/>
      <c r="AU31" s="166"/>
      <c r="AV31" s="166"/>
      <c r="AW31" s="166"/>
      <c r="AX31" s="166"/>
      <c r="AY31" s="166"/>
      <c r="AZ31" s="166"/>
      <c r="BA31" s="166"/>
      <c r="BB31" s="166"/>
      <c r="BC31" s="166"/>
      <c r="BD31" s="166"/>
      <c r="BE31" s="166"/>
      <c r="BF31" s="166"/>
      <c r="BG31" s="166"/>
      <c r="BH31" s="166"/>
      <c r="BI31" s="166"/>
      <c r="BJ31" s="166"/>
      <c r="BK31" s="166"/>
      <c r="BL31" s="166"/>
      <c r="BM31" s="166"/>
      <c r="BN31" s="166"/>
      <c r="BO31" s="166"/>
      <c r="BP31" s="166"/>
      <c r="BQ31" s="166"/>
      <c r="BR31" s="239"/>
      <c r="BS31" s="246"/>
      <c r="BT31" s="247"/>
      <c r="BU31" s="247"/>
      <c r="BV31" s="247"/>
      <c r="BW31" s="247"/>
      <c r="BX31" s="247"/>
      <c r="BY31" s="247"/>
      <c r="BZ31" s="248"/>
      <c r="CA31" s="182"/>
      <c r="CB31" s="43" t="s">
        <v>3</v>
      </c>
      <c r="CC31" s="43" t="s">
        <v>4</v>
      </c>
      <c r="CD31" s="43" t="s">
        <v>5</v>
      </c>
      <c r="CE31" s="182"/>
    </row>
    <row r="32" spans="1:83" ht="13.5" customHeight="1" thickBot="1" x14ac:dyDescent="0.25">
      <c r="A32" s="230" t="s">
        <v>8</v>
      </c>
      <c r="B32" s="230"/>
      <c r="C32" s="230"/>
      <c r="D32" s="230"/>
      <c r="E32" s="230"/>
      <c r="F32" s="230"/>
      <c r="G32" s="230"/>
      <c r="H32" s="230"/>
      <c r="I32" s="230"/>
      <c r="J32" s="230"/>
      <c r="K32" s="230"/>
      <c r="L32" s="230"/>
      <c r="M32" s="230"/>
      <c r="N32" s="230"/>
      <c r="O32" s="230"/>
      <c r="P32" s="230"/>
      <c r="Q32" s="230"/>
      <c r="R32" s="230"/>
      <c r="S32" s="230"/>
      <c r="T32" s="230"/>
      <c r="U32" s="230"/>
      <c r="V32" s="230"/>
      <c r="W32" s="230"/>
      <c r="X32" s="230"/>
      <c r="Y32" s="230"/>
      <c r="Z32" s="230"/>
      <c r="AA32" s="230"/>
      <c r="AB32" s="230"/>
      <c r="AC32" s="230"/>
      <c r="AD32" s="230"/>
      <c r="AE32" s="230"/>
      <c r="AF32" s="230"/>
      <c r="AG32" s="230"/>
      <c r="AH32" s="230"/>
      <c r="AI32" s="230"/>
      <c r="AJ32" s="230"/>
      <c r="AK32" s="230"/>
      <c r="AL32" s="230"/>
      <c r="AM32" s="230"/>
      <c r="AN32" s="230"/>
      <c r="AO32" s="230"/>
      <c r="AP32" s="230"/>
      <c r="AQ32" s="230"/>
      <c r="AR32" s="230"/>
      <c r="AS32" s="230"/>
      <c r="AT32" s="230"/>
      <c r="AU32" s="230"/>
      <c r="AV32" s="230"/>
      <c r="AW32" s="230"/>
      <c r="AX32" s="230"/>
      <c r="AY32" s="230"/>
      <c r="AZ32" s="230"/>
      <c r="BA32" s="230"/>
      <c r="BB32" s="230"/>
      <c r="BC32" s="230"/>
      <c r="BD32" s="230"/>
      <c r="BE32" s="230"/>
      <c r="BF32" s="230"/>
      <c r="BG32" s="230"/>
      <c r="BH32" s="230"/>
      <c r="BI32" s="230"/>
      <c r="BJ32" s="230"/>
      <c r="BK32" s="230"/>
      <c r="BL32" s="230"/>
      <c r="BM32" s="230"/>
      <c r="BN32" s="230"/>
      <c r="BO32" s="230"/>
      <c r="BP32" s="230"/>
      <c r="BQ32" s="230"/>
      <c r="BR32" s="231"/>
      <c r="BS32" s="232" t="s">
        <v>9</v>
      </c>
      <c r="BT32" s="233"/>
      <c r="BU32" s="233"/>
      <c r="BV32" s="233"/>
      <c r="BW32" s="233"/>
      <c r="BX32" s="233"/>
      <c r="BY32" s="233"/>
      <c r="BZ32" s="234"/>
      <c r="CA32" s="44" t="s">
        <v>10</v>
      </c>
      <c r="CB32" s="49" t="s">
        <v>11</v>
      </c>
      <c r="CC32" s="49" t="s">
        <v>12</v>
      </c>
      <c r="CD32" s="49" t="s">
        <v>13</v>
      </c>
      <c r="CE32" s="49" t="s">
        <v>14</v>
      </c>
    </row>
    <row r="33" spans="1:83" ht="12.75" customHeight="1" x14ac:dyDescent="0.2">
      <c r="A33" s="206" t="s">
        <v>356</v>
      </c>
      <c r="B33" s="206"/>
      <c r="C33" s="206"/>
      <c r="D33" s="206"/>
      <c r="E33" s="206"/>
      <c r="F33" s="206"/>
      <c r="G33" s="206"/>
      <c r="H33" s="206"/>
      <c r="I33" s="206"/>
      <c r="J33" s="206"/>
      <c r="K33" s="206"/>
      <c r="L33" s="206"/>
      <c r="M33" s="206"/>
      <c r="N33" s="206"/>
      <c r="O33" s="206"/>
      <c r="P33" s="206"/>
      <c r="Q33" s="206"/>
      <c r="R33" s="206"/>
      <c r="S33" s="206"/>
      <c r="T33" s="206"/>
      <c r="U33" s="206"/>
      <c r="V33" s="206"/>
      <c r="W33" s="206"/>
      <c r="X33" s="206"/>
      <c r="Y33" s="206"/>
      <c r="Z33" s="206"/>
      <c r="AA33" s="206"/>
      <c r="AB33" s="206"/>
      <c r="AC33" s="206"/>
      <c r="AD33" s="206"/>
      <c r="AE33" s="206"/>
      <c r="AF33" s="206"/>
      <c r="AG33" s="206"/>
      <c r="AH33" s="206"/>
      <c r="AI33" s="206"/>
      <c r="AJ33" s="206"/>
      <c r="AK33" s="206"/>
      <c r="AL33" s="206"/>
      <c r="AM33" s="206"/>
      <c r="AN33" s="206"/>
      <c r="AO33" s="206"/>
      <c r="AP33" s="206"/>
      <c r="AQ33" s="206"/>
      <c r="AR33" s="206"/>
      <c r="AS33" s="206"/>
      <c r="AT33" s="206"/>
      <c r="AU33" s="206"/>
      <c r="AV33" s="206"/>
      <c r="AW33" s="206"/>
      <c r="AX33" s="206"/>
      <c r="AY33" s="206"/>
      <c r="AZ33" s="206"/>
      <c r="BA33" s="206"/>
      <c r="BB33" s="206"/>
      <c r="BC33" s="206"/>
      <c r="BD33" s="206"/>
      <c r="BE33" s="206"/>
      <c r="BF33" s="206"/>
      <c r="BG33" s="206"/>
      <c r="BH33" s="206"/>
      <c r="BI33" s="206"/>
      <c r="BJ33" s="206"/>
      <c r="BK33" s="206"/>
      <c r="BL33" s="206"/>
      <c r="BM33" s="206"/>
      <c r="BN33" s="206"/>
      <c r="BO33" s="206"/>
      <c r="BP33" s="206"/>
      <c r="BQ33" s="206"/>
      <c r="BR33" s="206"/>
      <c r="BS33" s="200" t="s">
        <v>33</v>
      </c>
      <c r="BT33" s="201"/>
      <c r="BU33" s="201"/>
      <c r="BV33" s="201"/>
      <c r="BW33" s="201"/>
      <c r="BX33" s="201"/>
      <c r="BY33" s="201"/>
      <c r="BZ33" s="202"/>
      <c r="CA33" s="45" t="s">
        <v>34</v>
      </c>
      <c r="CB33" s="74">
        <v>0</v>
      </c>
      <c r="CC33" s="74">
        <v>0</v>
      </c>
      <c r="CD33" s="74">
        <v>0</v>
      </c>
      <c r="CE33" s="60">
        <v>0</v>
      </c>
    </row>
    <row r="34" spans="1:83" ht="12.75" customHeight="1" x14ac:dyDescent="0.2">
      <c r="A34" s="206" t="s">
        <v>357</v>
      </c>
      <c r="B34" s="206"/>
      <c r="C34" s="206"/>
      <c r="D34" s="206"/>
      <c r="E34" s="206"/>
      <c r="F34" s="206"/>
      <c r="G34" s="206"/>
      <c r="H34" s="206"/>
      <c r="I34" s="206"/>
      <c r="J34" s="206"/>
      <c r="K34" s="206"/>
      <c r="L34" s="206"/>
      <c r="M34" s="206"/>
      <c r="N34" s="206"/>
      <c r="O34" s="206"/>
      <c r="P34" s="206"/>
      <c r="Q34" s="206"/>
      <c r="R34" s="206"/>
      <c r="S34" s="206"/>
      <c r="T34" s="206"/>
      <c r="U34" s="206"/>
      <c r="V34" s="206"/>
      <c r="W34" s="206"/>
      <c r="X34" s="206"/>
      <c r="Y34" s="206"/>
      <c r="Z34" s="206"/>
      <c r="AA34" s="206"/>
      <c r="AB34" s="206"/>
      <c r="AC34" s="206"/>
      <c r="AD34" s="206"/>
      <c r="AE34" s="206"/>
      <c r="AF34" s="206"/>
      <c r="AG34" s="206"/>
      <c r="AH34" s="206"/>
      <c r="AI34" s="206"/>
      <c r="AJ34" s="206"/>
      <c r="AK34" s="206"/>
      <c r="AL34" s="206"/>
      <c r="AM34" s="206"/>
      <c r="AN34" s="206"/>
      <c r="AO34" s="206"/>
      <c r="AP34" s="206"/>
      <c r="AQ34" s="206"/>
      <c r="AR34" s="206"/>
      <c r="AS34" s="206"/>
      <c r="AT34" s="206"/>
      <c r="AU34" s="206"/>
      <c r="AV34" s="206"/>
      <c r="AW34" s="206"/>
      <c r="AX34" s="206"/>
      <c r="AY34" s="206"/>
      <c r="AZ34" s="206"/>
      <c r="BA34" s="206"/>
      <c r="BB34" s="206"/>
      <c r="BC34" s="206"/>
      <c r="BD34" s="206"/>
      <c r="BE34" s="206"/>
      <c r="BF34" s="206"/>
      <c r="BG34" s="206"/>
      <c r="BH34" s="206"/>
      <c r="BI34" s="206"/>
      <c r="BJ34" s="206"/>
      <c r="BK34" s="206"/>
      <c r="BL34" s="206"/>
      <c r="BM34" s="206"/>
      <c r="BN34" s="206"/>
      <c r="BO34" s="206"/>
      <c r="BP34" s="206"/>
      <c r="BQ34" s="206"/>
      <c r="BR34" s="206"/>
      <c r="BS34" s="194" t="s">
        <v>35</v>
      </c>
      <c r="BT34" s="195"/>
      <c r="BU34" s="195"/>
      <c r="BV34" s="195"/>
      <c r="BW34" s="195"/>
      <c r="BX34" s="195"/>
      <c r="BY34" s="195"/>
      <c r="BZ34" s="196"/>
      <c r="CA34" s="46" t="s">
        <v>34</v>
      </c>
      <c r="CB34" s="42"/>
      <c r="CC34" s="42"/>
      <c r="CD34" s="42"/>
      <c r="CE34" s="42"/>
    </row>
    <row r="35" spans="1:83" ht="12.75" customHeight="1" x14ac:dyDescent="0.2">
      <c r="A35" s="217" t="s">
        <v>36</v>
      </c>
      <c r="B35" s="217"/>
      <c r="C35" s="217"/>
      <c r="D35" s="217"/>
      <c r="E35" s="217"/>
      <c r="F35" s="217"/>
      <c r="G35" s="217"/>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7"/>
      <c r="AY35" s="217"/>
      <c r="AZ35" s="217"/>
      <c r="BA35" s="217"/>
      <c r="BB35" s="217"/>
      <c r="BC35" s="217"/>
      <c r="BD35" s="217"/>
      <c r="BE35" s="217"/>
      <c r="BF35" s="217"/>
      <c r="BG35" s="217"/>
      <c r="BH35" s="217"/>
      <c r="BI35" s="217"/>
      <c r="BJ35" s="217"/>
      <c r="BK35" s="217"/>
      <c r="BL35" s="217"/>
      <c r="BM35" s="217"/>
      <c r="BN35" s="217"/>
      <c r="BO35" s="217"/>
      <c r="BP35" s="217"/>
      <c r="BQ35" s="217"/>
      <c r="BR35" s="217"/>
      <c r="BS35" s="203" t="s">
        <v>37</v>
      </c>
      <c r="BT35" s="204"/>
      <c r="BU35" s="204"/>
      <c r="BV35" s="204"/>
      <c r="BW35" s="204"/>
      <c r="BX35" s="204"/>
      <c r="BY35" s="204"/>
      <c r="BZ35" s="205"/>
      <c r="CA35" s="47" t="s">
        <v>167</v>
      </c>
      <c r="CB35" s="62">
        <f>CB36+CB39+CB44+CB47+CB51+CB54</f>
        <v>22354529.91</v>
      </c>
      <c r="CC35" s="62">
        <f>CC36+CC39+CC44+CC47+CC51+CC54</f>
        <v>21910556.91</v>
      </c>
      <c r="CD35" s="62">
        <f>CD36+CD39+CD44+CD47+CD51+CD54</f>
        <v>21742898.91</v>
      </c>
      <c r="CE35" s="62">
        <f>CE36+CE39+CE44+CE47+CE51+CE54</f>
        <v>0</v>
      </c>
    </row>
    <row r="36" spans="1:83" ht="22.5" customHeight="1" x14ac:dyDescent="0.2">
      <c r="A36" s="224" t="s">
        <v>38</v>
      </c>
      <c r="B36" s="225"/>
      <c r="C36" s="225"/>
      <c r="D36" s="225"/>
      <c r="E36" s="225"/>
      <c r="F36" s="225"/>
      <c r="G36" s="225"/>
      <c r="H36" s="225"/>
      <c r="I36" s="225"/>
      <c r="J36" s="225"/>
      <c r="K36" s="225"/>
      <c r="L36" s="225"/>
      <c r="M36" s="225"/>
      <c r="N36" s="225"/>
      <c r="O36" s="225"/>
      <c r="P36" s="225"/>
      <c r="Q36" s="225"/>
      <c r="R36" s="225"/>
      <c r="S36" s="225"/>
      <c r="T36" s="225"/>
      <c r="U36" s="225"/>
      <c r="V36" s="225"/>
      <c r="W36" s="225"/>
      <c r="X36" s="225"/>
      <c r="Y36" s="225"/>
      <c r="Z36" s="225"/>
      <c r="AA36" s="225"/>
      <c r="AB36" s="225"/>
      <c r="AC36" s="225"/>
      <c r="AD36" s="225"/>
      <c r="AE36" s="225"/>
      <c r="AF36" s="225"/>
      <c r="AG36" s="225"/>
      <c r="AH36" s="225"/>
      <c r="AI36" s="225"/>
      <c r="AJ36" s="225"/>
      <c r="AK36" s="225"/>
      <c r="AL36" s="225"/>
      <c r="AM36" s="225"/>
      <c r="AN36" s="225"/>
      <c r="AO36" s="225"/>
      <c r="AP36" s="225"/>
      <c r="AQ36" s="225"/>
      <c r="AR36" s="225"/>
      <c r="AS36" s="225"/>
      <c r="AT36" s="225"/>
      <c r="AU36" s="225"/>
      <c r="AV36" s="225"/>
      <c r="AW36" s="225"/>
      <c r="AX36" s="225"/>
      <c r="AY36" s="225"/>
      <c r="AZ36" s="225"/>
      <c r="BA36" s="225"/>
      <c r="BB36" s="225"/>
      <c r="BC36" s="225"/>
      <c r="BD36" s="225"/>
      <c r="BE36" s="225"/>
      <c r="BF36" s="225"/>
      <c r="BG36" s="225"/>
      <c r="BH36" s="225"/>
      <c r="BI36" s="225"/>
      <c r="BJ36" s="225"/>
      <c r="BK36" s="225"/>
      <c r="BL36" s="225"/>
      <c r="BM36" s="225"/>
      <c r="BN36" s="225"/>
      <c r="BO36" s="225"/>
      <c r="BP36" s="225"/>
      <c r="BQ36" s="225"/>
      <c r="BR36" s="225"/>
      <c r="BS36" s="194" t="s">
        <v>39</v>
      </c>
      <c r="BT36" s="195"/>
      <c r="BU36" s="195"/>
      <c r="BV36" s="195"/>
      <c r="BW36" s="195"/>
      <c r="BX36" s="195"/>
      <c r="BY36" s="195"/>
      <c r="BZ36" s="196"/>
      <c r="CA36" s="46" t="s">
        <v>40</v>
      </c>
      <c r="CB36" s="63">
        <f>CB37</f>
        <v>0</v>
      </c>
      <c r="CC36" s="63">
        <f>CC37</f>
        <v>0</v>
      </c>
      <c r="CD36" s="63">
        <f>CD37</f>
        <v>0</v>
      </c>
      <c r="CE36" s="63">
        <f>CE37</f>
        <v>0</v>
      </c>
    </row>
    <row r="37" spans="1:83" ht="12.75" customHeight="1" x14ac:dyDescent="0.2">
      <c r="A37" s="186" t="s">
        <v>41</v>
      </c>
      <c r="B37" s="186"/>
      <c r="C37" s="186"/>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c r="BD37" s="186"/>
      <c r="BE37" s="186"/>
      <c r="BF37" s="186"/>
      <c r="BG37" s="186"/>
      <c r="BH37" s="186"/>
      <c r="BI37" s="186"/>
      <c r="BJ37" s="186"/>
      <c r="BK37" s="186"/>
      <c r="BL37" s="186"/>
      <c r="BM37" s="186"/>
      <c r="BN37" s="186"/>
      <c r="BO37" s="186"/>
      <c r="BP37" s="186"/>
      <c r="BQ37" s="186"/>
      <c r="BR37" s="186"/>
      <c r="BS37" s="170" t="s">
        <v>42</v>
      </c>
      <c r="BT37" s="171"/>
      <c r="BU37" s="171"/>
      <c r="BV37" s="171"/>
      <c r="BW37" s="171"/>
      <c r="BX37" s="171"/>
      <c r="BY37" s="171"/>
      <c r="BZ37" s="172"/>
      <c r="CA37" s="183" t="s">
        <v>333</v>
      </c>
      <c r="CB37" s="64">
        <f>0</f>
        <v>0</v>
      </c>
      <c r="CC37" s="64">
        <f>0</f>
        <v>0</v>
      </c>
      <c r="CD37" s="64">
        <f>0</f>
        <v>0</v>
      </c>
      <c r="CE37" s="64">
        <f>0</f>
        <v>0</v>
      </c>
    </row>
    <row r="38" spans="1:83" ht="13.5" customHeight="1" thickBot="1" x14ac:dyDescent="0.25">
      <c r="A38" s="187" t="s">
        <v>334</v>
      </c>
      <c r="B38" s="187"/>
      <c r="C38" s="187"/>
      <c r="D38" s="187"/>
      <c r="E38" s="187"/>
      <c r="F38" s="187"/>
      <c r="G38" s="187"/>
      <c r="H38" s="187"/>
      <c r="I38" s="187"/>
      <c r="J38" s="187"/>
      <c r="K38" s="187"/>
      <c r="L38" s="187"/>
      <c r="M38" s="187"/>
      <c r="N38" s="187"/>
      <c r="O38" s="187"/>
      <c r="P38" s="187"/>
      <c r="Q38" s="187"/>
      <c r="R38" s="187"/>
      <c r="S38" s="187"/>
      <c r="T38" s="187"/>
      <c r="U38" s="187"/>
      <c r="V38" s="187"/>
      <c r="W38" s="187"/>
      <c r="X38" s="187"/>
      <c r="Y38" s="187"/>
      <c r="Z38" s="187"/>
      <c r="AA38" s="187"/>
      <c r="AB38" s="187"/>
      <c r="AC38" s="187"/>
      <c r="AD38" s="187"/>
      <c r="AE38" s="187"/>
      <c r="AF38" s="187"/>
      <c r="AG38" s="187"/>
      <c r="AH38" s="187"/>
      <c r="AI38" s="187"/>
      <c r="AJ38" s="187"/>
      <c r="AK38" s="187"/>
      <c r="AL38" s="187"/>
      <c r="AM38" s="187"/>
      <c r="AN38" s="187"/>
      <c r="AO38" s="187"/>
      <c r="AP38" s="187"/>
      <c r="AQ38" s="187"/>
      <c r="AR38" s="187"/>
      <c r="AS38" s="187"/>
      <c r="AT38" s="187"/>
      <c r="AU38" s="187"/>
      <c r="AV38" s="187"/>
      <c r="AW38" s="187"/>
      <c r="AX38" s="187"/>
      <c r="AY38" s="187"/>
      <c r="AZ38" s="187"/>
      <c r="BA38" s="187"/>
      <c r="BB38" s="187"/>
      <c r="BC38" s="187"/>
      <c r="BD38" s="187"/>
      <c r="BE38" s="187"/>
      <c r="BF38" s="187"/>
      <c r="BG38" s="187"/>
      <c r="BH38" s="187"/>
      <c r="BI38" s="187"/>
      <c r="BJ38" s="187"/>
      <c r="BK38" s="187"/>
      <c r="BL38" s="187"/>
      <c r="BM38" s="187"/>
      <c r="BN38" s="187"/>
      <c r="BO38" s="187"/>
      <c r="BP38" s="187"/>
      <c r="BQ38" s="187"/>
      <c r="BR38" s="188"/>
      <c r="BS38" s="189"/>
      <c r="BT38" s="190"/>
      <c r="BU38" s="190"/>
      <c r="BV38" s="190"/>
      <c r="BW38" s="190"/>
      <c r="BX38" s="190"/>
      <c r="BY38" s="190"/>
      <c r="BZ38" s="191"/>
      <c r="CA38" s="185"/>
      <c r="CB38" s="65"/>
      <c r="CC38" s="65"/>
      <c r="CD38" s="65"/>
      <c r="CE38" s="65"/>
    </row>
    <row r="39" spans="1:83" ht="11.1" customHeight="1" x14ac:dyDescent="0.2">
      <c r="A39" s="197" t="s">
        <v>43</v>
      </c>
      <c r="B39" s="198"/>
      <c r="C39" s="198"/>
      <c r="D39" s="198"/>
      <c r="E39" s="198"/>
      <c r="F39" s="198"/>
      <c r="G39" s="198"/>
      <c r="H39" s="198"/>
      <c r="I39" s="198"/>
      <c r="J39" s="198"/>
      <c r="K39" s="198"/>
      <c r="L39" s="198"/>
      <c r="M39" s="198"/>
      <c r="N39" s="198"/>
      <c r="O39" s="198"/>
      <c r="P39" s="198"/>
      <c r="Q39" s="198"/>
      <c r="R39" s="198"/>
      <c r="S39" s="198"/>
      <c r="T39" s="198"/>
      <c r="U39" s="198"/>
      <c r="V39" s="198"/>
      <c r="W39" s="198"/>
      <c r="X39" s="198"/>
      <c r="Y39" s="198"/>
      <c r="Z39" s="198"/>
      <c r="AA39" s="198"/>
      <c r="AB39" s="198"/>
      <c r="AC39" s="198"/>
      <c r="AD39" s="198"/>
      <c r="AE39" s="198"/>
      <c r="AF39" s="198"/>
      <c r="AG39" s="198"/>
      <c r="AH39" s="198"/>
      <c r="AI39" s="198"/>
      <c r="AJ39" s="198"/>
      <c r="AK39" s="198"/>
      <c r="AL39" s="198"/>
      <c r="AM39" s="198"/>
      <c r="AN39" s="198"/>
      <c r="AO39" s="198"/>
      <c r="AP39" s="198"/>
      <c r="AQ39" s="198"/>
      <c r="AR39" s="198"/>
      <c r="AS39" s="198"/>
      <c r="AT39" s="198"/>
      <c r="AU39" s="198"/>
      <c r="AV39" s="198"/>
      <c r="AW39" s="198"/>
      <c r="AX39" s="198"/>
      <c r="AY39" s="198"/>
      <c r="AZ39" s="198"/>
      <c r="BA39" s="198"/>
      <c r="BB39" s="198"/>
      <c r="BC39" s="198"/>
      <c r="BD39" s="198"/>
      <c r="BE39" s="198"/>
      <c r="BF39" s="198"/>
      <c r="BG39" s="198"/>
      <c r="BH39" s="198"/>
      <c r="BI39" s="198"/>
      <c r="BJ39" s="198"/>
      <c r="BK39" s="198"/>
      <c r="BL39" s="198"/>
      <c r="BM39" s="198"/>
      <c r="BN39" s="198"/>
      <c r="BO39" s="198"/>
      <c r="BP39" s="198"/>
      <c r="BQ39" s="198"/>
      <c r="BR39" s="199"/>
      <c r="BS39" s="200" t="s">
        <v>44</v>
      </c>
      <c r="BT39" s="201"/>
      <c r="BU39" s="201"/>
      <c r="BV39" s="201"/>
      <c r="BW39" s="201"/>
      <c r="BX39" s="201"/>
      <c r="BY39" s="201"/>
      <c r="BZ39" s="202"/>
      <c r="CA39" s="45" t="s">
        <v>45</v>
      </c>
      <c r="CB39" s="66">
        <f>CB40+CB41+CB43+CB42</f>
        <v>22004975</v>
      </c>
      <c r="CC39" s="66">
        <f t="shared" ref="CC39:CD39" si="0">CC40+CC41+CC43+CC42</f>
        <v>21726342</v>
      </c>
      <c r="CD39" s="66">
        <f t="shared" si="0"/>
        <v>21558684</v>
      </c>
      <c r="CE39" s="66">
        <f>CE40+CE41+CE43</f>
        <v>0</v>
      </c>
    </row>
    <row r="40" spans="1:83" ht="33.75" customHeight="1" x14ac:dyDescent="0.2">
      <c r="A40" s="192" t="s">
        <v>46</v>
      </c>
      <c r="B40" s="193"/>
      <c r="C40" s="193"/>
      <c r="D40" s="193"/>
      <c r="E40" s="193"/>
      <c r="F40" s="193"/>
      <c r="G40" s="193"/>
      <c r="H40" s="193"/>
      <c r="I40" s="193"/>
      <c r="J40" s="193"/>
      <c r="K40" s="193"/>
      <c r="L40" s="193"/>
      <c r="M40" s="193"/>
      <c r="N40" s="193"/>
      <c r="O40" s="193"/>
      <c r="P40" s="193"/>
      <c r="Q40" s="193"/>
      <c r="R40" s="193"/>
      <c r="S40" s="193"/>
      <c r="T40" s="193"/>
      <c r="U40" s="193"/>
      <c r="V40" s="193"/>
      <c r="W40" s="193"/>
      <c r="X40" s="193"/>
      <c r="Y40" s="193"/>
      <c r="Z40" s="193"/>
      <c r="AA40" s="193"/>
      <c r="AB40" s="193"/>
      <c r="AC40" s="193"/>
      <c r="AD40" s="193"/>
      <c r="AE40" s="193"/>
      <c r="AF40" s="193"/>
      <c r="AG40" s="193"/>
      <c r="AH40" s="193"/>
      <c r="AI40" s="193"/>
      <c r="AJ40" s="193"/>
      <c r="AK40" s="193"/>
      <c r="AL40" s="193"/>
      <c r="AM40" s="193"/>
      <c r="AN40" s="193"/>
      <c r="AO40" s="193"/>
      <c r="AP40" s="193"/>
      <c r="AQ40" s="193"/>
      <c r="AR40" s="193"/>
      <c r="AS40" s="193"/>
      <c r="AT40" s="193"/>
      <c r="AU40" s="193"/>
      <c r="AV40" s="193"/>
      <c r="AW40" s="193"/>
      <c r="AX40" s="193"/>
      <c r="AY40" s="193"/>
      <c r="AZ40" s="193"/>
      <c r="BA40" s="193"/>
      <c r="BB40" s="193"/>
      <c r="BC40" s="193"/>
      <c r="BD40" s="193"/>
      <c r="BE40" s="193"/>
      <c r="BF40" s="193"/>
      <c r="BG40" s="193"/>
      <c r="BH40" s="193"/>
      <c r="BI40" s="193"/>
      <c r="BJ40" s="193"/>
      <c r="BK40" s="193"/>
      <c r="BL40" s="193"/>
      <c r="BM40" s="193"/>
      <c r="BN40" s="193"/>
      <c r="BO40" s="193"/>
      <c r="BP40" s="193"/>
      <c r="BQ40" s="193"/>
      <c r="BR40" s="193"/>
      <c r="BS40" s="194" t="s">
        <v>47</v>
      </c>
      <c r="BT40" s="195"/>
      <c r="BU40" s="195"/>
      <c r="BV40" s="195"/>
      <c r="BW40" s="195"/>
      <c r="BX40" s="195"/>
      <c r="BY40" s="195"/>
      <c r="BZ40" s="196"/>
      <c r="CA40" s="46" t="s">
        <v>84</v>
      </c>
      <c r="CB40" s="67">
        <f>SUM('Z V 23'!H25:H33)+Лист1!H15+Лист1!H16</f>
        <v>22004975</v>
      </c>
      <c r="CC40" s="67">
        <f>SUM('Z V 23'!I25:I33)+Лист1!I15+Лист1!I16</f>
        <v>21726342</v>
      </c>
      <c r="CD40" s="67">
        <f>SUM('Z V 23'!J25:J33)+Лист1!J15+Лист1!J16</f>
        <v>21558684</v>
      </c>
      <c r="CE40" s="67">
        <f>SUM('Z V 23'!K25:K33)+Лист1!K15+Лист1!K16</f>
        <v>0</v>
      </c>
    </row>
    <row r="41" spans="1:83" ht="15" customHeight="1" x14ac:dyDescent="0.2">
      <c r="A41" s="193" t="s">
        <v>324</v>
      </c>
      <c r="B41" s="193"/>
      <c r="C41" s="193"/>
      <c r="D41" s="193"/>
      <c r="E41" s="193"/>
      <c r="F41" s="193"/>
      <c r="G41" s="193"/>
      <c r="H41" s="193"/>
      <c r="I41" s="193"/>
      <c r="J41" s="193"/>
      <c r="K41" s="193"/>
      <c r="L41" s="193"/>
      <c r="M41" s="193"/>
      <c r="N41" s="193"/>
      <c r="O41" s="193"/>
      <c r="P41" s="193"/>
      <c r="Q41" s="193"/>
      <c r="R41" s="193"/>
      <c r="S41" s="193"/>
      <c r="T41" s="193"/>
      <c r="U41" s="193"/>
      <c r="V41" s="193"/>
      <c r="W41" s="193"/>
      <c r="X41" s="193"/>
      <c r="Y41" s="193"/>
      <c r="Z41" s="193"/>
      <c r="AA41" s="193"/>
      <c r="AB41" s="193"/>
      <c r="AC41" s="193"/>
      <c r="AD41" s="193"/>
      <c r="AE41" s="193"/>
      <c r="AF41" s="193"/>
      <c r="AG41" s="193"/>
      <c r="AH41" s="193"/>
      <c r="AI41" s="193"/>
      <c r="AJ41" s="193"/>
      <c r="AK41" s="193"/>
      <c r="AL41" s="193"/>
      <c r="AM41" s="193"/>
      <c r="AN41" s="193"/>
      <c r="AO41" s="193"/>
      <c r="AP41" s="193"/>
      <c r="AQ41" s="193"/>
      <c r="AR41" s="193"/>
      <c r="AS41" s="193"/>
      <c r="AT41" s="193"/>
      <c r="AU41" s="193"/>
      <c r="AV41" s="193"/>
      <c r="AW41" s="193"/>
      <c r="AX41" s="193"/>
      <c r="AY41" s="193"/>
      <c r="AZ41" s="193"/>
      <c r="BA41" s="193"/>
      <c r="BB41" s="193"/>
      <c r="BC41" s="193"/>
      <c r="BD41" s="193"/>
      <c r="BE41" s="193"/>
      <c r="BF41" s="193"/>
      <c r="BG41" s="193"/>
      <c r="BH41" s="193"/>
      <c r="BI41" s="193"/>
      <c r="BJ41" s="193"/>
      <c r="BK41" s="193"/>
      <c r="BL41" s="193"/>
      <c r="BM41" s="193"/>
      <c r="BN41" s="193"/>
      <c r="BO41" s="193"/>
      <c r="BP41" s="193"/>
      <c r="BQ41" s="193"/>
      <c r="BR41" s="193"/>
      <c r="BS41" s="194" t="s">
        <v>338</v>
      </c>
      <c r="BT41" s="195"/>
      <c r="BU41" s="195"/>
      <c r="BV41" s="195"/>
      <c r="BW41" s="195"/>
      <c r="BX41" s="195"/>
      <c r="BY41" s="195"/>
      <c r="BZ41" s="196"/>
      <c r="CA41" s="46" t="s">
        <v>84</v>
      </c>
      <c r="CB41" s="67">
        <f>SUM('Z V 23'!G48:G50)</f>
        <v>0</v>
      </c>
      <c r="CC41" s="67">
        <v>0</v>
      </c>
      <c r="CD41" s="67">
        <v>0</v>
      </c>
      <c r="CE41" s="67">
        <v>0</v>
      </c>
    </row>
    <row r="42" spans="1:83" s="128" customFormat="1" ht="15" customHeight="1" x14ac:dyDescent="0.2">
      <c r="A42" s="206" t="s">
        <v>425</v>
      </c>
      <c r="B42" s="206"/>
      <c r="C42" s="206"/>
      <c r="D42" s="206"/>
      <c r="E42" s="206"/>
      <c r="F42" s="206"/>
      <c r="G42" s="206"/>
      <c r="H42" s="206"/>
      <c r="I42" s="206"/>
      <c r="J42" s="206"/>
      <c r="K42" s="206"/>
      <c r="L42" s="206"/>
      <c r="M42" s="206"/>
      <c r="N42" s="206"/>
      <c r="O42" s="206"/>
      <c r="P42" s="206"/>
      <c r="Q42" s="206"/>
      <c r="R42" s="206"/>
      <c r="S42" s="206"/>
      <c r="T42" s="206"/>
      <c r="U42" s="206"/>
      <c r="V42" s="206"/>
      <c r="W42" s="206"/>
      <c r="X42" s="206"/>
      <c r="Y42" s="206"/>
      <c r="Z42" s="206"/>
      <c r="AA42" s="206"/>
      <c r="AB42" s="206"/>
      <c r="AC42" s="206"/>
      <c r="AD42" s="206"/>
      <c r="AE42" s="206"/>
      <c r="AF42" s="206"/>
      <c r="AG42" s="206"/>
      <c r="AH42" s="206"/>
      <c r="AI42" s="206"/>
      <c r="AJ42" s="206"/>
      <c r="AK42" s="206"/>
      <c r="AL42" s="206"/>
      <c r="AM42" s="206"/>
      <c r="AN42" s="206"/>
      <c r="AO42" s="206"/>
      <c r="AP42" s="206"/>
      <c r="AQ42" s="206"/>
      <c r="AR42" s="206"/>
      <c r="AS42" s="206"/>
      <c r="AT42" s="206"/>
      <c r="AU42" s="206"/>
      <c r="AV42" s="206"/>
      <c r="AW42" s="206"/>
      <c r="AX42" s="206"/>
      <c r="AY42" s="206"/>
      <c r="AZ42" s="206"/>
      <c r="BA42" s="206"/>
      <c r="BB42" s="206"/>
      <c r="BC42" s="206"/>
      <c r="BD42" s="206"/>
      <c r="BE42" s="206"/>
      <c r="BF42" s="206"/>
      <c r="BG42" s="206"/>
      <c r="BH42" s="206"/>
      <c r="BI42" s="206"/>
      <c r="BJ42" s="206"/>
      <c r="BK42" s="206"/>
      <c r="BL42" s="206"/>
      <c r="BM42" s="206"/>
      <c r="BN42" s="206"/>
      <c r="BO42" s="206"/>
      <c r="BP42" s="206"/>
      <c r="BQ42" s="206"/>
      <c r="BR42" s="207"/>
      <c r="BS42" s="194" t="s">
        <v>426</v>
      </c>
      <c r="BT42" s="195"/>
      <c r="BU42" s="195"/>
      <c r="BV42" s="195"/>
      <c r="BW42" s="195"/>
      <c r="BX42" s="195"/>
      <c r="BY42" s="195"/>
      <c r="BZ42" s="196"/>
      <c r="CA42" s="46" t="s">
        <v>87</v>
      </c>
      <c r="CB42" s="67">
        <v>0</v>
      </c>
      <c r="CC42" s="67">
        <v>0</v>
      </c>
      <c r="CD42" s="67">
        <v>0</v>
      </c>
      <c r="CE42" s="67">
        <v>0</v>
      </c>
    </row>
    <row r="43" spans="1:83" ht="11.1" customHeight="1" x14ac:dyDescent="0.2">
      <c r="A43" s="193" t="s">
        <v>325</v>
      </c>
      <c r="B43" s="193"/>
      <c r="C43" s="193"/>
      <c r="D43" s="193"/>
      <c r="E43" s="193"/>
      <c r="F43" s="193"/>
      <c r="G43" s="193"/>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3"/>
      <c r="AY43" s="193"/>
      <c r="AZ43" s="193"/>
      <c r="BA43" s="193"/>
      <c r="BB43" s="193"/>
      <c r="BC43" s="193"/>
      <c r="BD43" s="193"/>
      <c r="BE43" s="193"/>
      <c r="BF43" s="193"/>
      <c r="BG43" s="193"/>
      <c r="BH43" s="193"/>
      <c r="BI43" s="193"/>
      <c r="BJ43" s="193"/>
      <c r="BK43" s="193"/>
      <c r="BL43" s="193"/>
      <c r="BM43" s="193"/>
      <c r="BN43" s="193"/>
      <c r="BO43" s="193"/>
      <c r="BP43" s="193"/>
      <c r="BQ43" s="193"/>
      <c r="BR43" s="193"/>
      <c r="BS43" s="194" t="s">
        <v>339</v>
      </c>
      <c r="BT43" s="195"/>
      <c r="BU43" s="195"/>
      <c r="BV43" s="195"/>
      <c r="BW43" s="195"/>
      <c r="BX43" s="195"/>
      <c r="BY43" s="195"/>
      <c r="BZ43" s="196"/>
      <c r="CA43" s="46" t="s">
        <v>289</v>
      </c>
      <c r="CB43" s="67">
        <v>0</v>
      </c>
      <c r="CC43" s="67">
        <v>0</v>
      </c>
      <c r="CD43" s="67">
        <v>0</v>
      </c>
      <c r="CE43" s="67">
        <v>0</v>
      </c>
    </row>
    <row r="44" spans="1:83" ht="11.1" customHeight="1" x14ac:dyDescent="0.2">
      <c r="A44" s="197" t="s">
        <v>48</v>
      </c>
      <c r="B44" s="198"/>
      <c r="C44" s="198"/>
      <c r="D44" s="198"/>
      <c r="E44" s="198"/>
      <c r="F44" s="198"/>
      <c r="G44" s="198"/>
      <c r="H44" s="198"/>
      <c r="I44" s="198"/>
      <c r="J44" s="198"/>
      <c r="K44" s="198"/>
      <c r="L44" s="198"/>
      <c r="M44" s="198"/>
      <c r="N44" s="198"/>
      <c r="O44" s="198"/>
      <c r="P44" s="198"/>
      <c r="Q44" s="198"/>
      <c r="R44" s="198"/>
      <c r="S44" s="198"/>
      <c r="T44" s="198"/>
      <c r="U44" s="198"/>
      <c r="V44" s="198"/>
      <c r="W44" s="198"/>
      <c r="X44" s="198"/>
      <c r="Y44" s="198"/>
      <c r="Z44" s="198"/>
      <c r="AA44" s="198"/>
      <c r="AB44" s="198"/>
      <c r="AC44" s="198"/>
      <c r="AD44" s="198"/>
      <c r="AE44" s="198"/>
      <c r="AF44" s="198"/>
      <c r="AG44" s="198"/>
      <c r="AH44" s="198"/>
      <c r="AI44" s="198"/>
      <c r="AJ44" s="198"/>
      <c r="AK44" s="198"/>
      <c r="AL44" s="198"/>
      <c r="AM44" s="198"/>
      <c r="AN44" s="198"/>
      <c r="AO44" s="198"/>
      <c r="AP44" s="198"/>
      <c r="AQ44" s="198"/>
      <c r="AR44" s="198"/>
      <c r="AS44" s="198"/>
      <c r="AT44" s="198"/>
      <c r="AU44" s="198"/>
      <c r="AV44" s="198"/>
      <c r="AW44" s="198"/>
      <c r="AX44" s="198"/>
      <c r="AY44" s="198"/>
      <c r="AZ44" s="198"/>
      <c r="BA44" s="198"/>
      <c r="BB44" s="198"/>
      <c r="BC44" s="198"/>
      <c r="BD44" s="198"/>
      <c r="BE44" s="198"/>
      <c r="BF44" s="198"/>
      <c r="BG44" s="198"/>
      <c r="BH44" s="198"/>
      <c r="BI44" s="198"/>
      <c r="BJ44" s="198"/>
      <c r="BK44" s="198"/>
      <c r="BL44" s="198"/>
      <c r="BM44" s="198"/>
      <c r="BN44" s="198"/>
      <c r="BO44" s="198"/>
      <c r="BP44" s="198"/>
      <c r="BQ44" s="198"/>
      <c r="BR44" s="199"/>
      <c r="BS44" s="194" t="s">
        <v>49</v>
      </c>
      <c r="BT44" s="195"/>
      <c r="BU44" s="195"/>
      <c r="BV44" s="195"/>
      <c r="BW44" s="195"/>
      <c r="BX44" s="195"/>
      <c r="BY44" s="195"/>
      <c r="BZ44" s="196"/>
      <c r="CA44" s="46" t="s">
        <v>50</v>
      </c>
      <c r="CB44" s="63">
        <f>CB45</f>
        <v>0</v>
      </c>
      <c r="CC44" s="63">
        <f>CC45</f>
        <v>0</v>
      </c>
      <c r="CD44" s="63">
        <f>CD45</f>
        <v>0</v>
      </c>
      <c r="CE44" s="63">
        <f>CE45</f>
        <v>0</v>
      </c>
    </row>
    <row r="45" spans="1:83" ht="11.1" customHeight="1" x14ac:dyDescent="0.2">
      <c r="A45" s="186" t="s">
        <v>336</v>
      </c>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70" t="s">
        <v>51</v>
      </c>
      <c r="BT45" s="171"/>
      <c r="BU45" s="171"/>
      <c r="BV45" s="171"/>
      <c r="BW45" s="171"/>
      <c r="BX45" s="171"/>
      <c r="BY45" s="171"/>
      <c r="BZ45" s="172"/>
      <c r="CA45" s="183" t="s">
        <v>337</v>
      </c>
      <c r="CB45" s="64">
        <v>0</v>
      </c>
      <c r="CC45" s="64">
        <v>0</v>
      </c>
      <c r="CD45" s="64">
        <v>0</v>
      </c>
      <c r="CE45" s="64">
        <v>0</v>
      </c>
    </row>
    <row r="46" spans="1:83" ht="11.1" customHeight="1" x14ac:dyDescent="0.2">
      <c r="A46" s="187" t="s">
        <v>335</v>
      </c>
      <c r="B46" s="187"/>
      <c r="C46" s="187"/>
      <c r="D46" s="187"/>
      <c r="E46" s="187"/>
      <c r="F46" s="187"/>
      <c r="G46" s="187"/>
      <c r="H46" s="187"/>
      <c r="I46" s="187"/>
      <c r="J46" s="187"/>
      <c r="K46" s="187"/>
      <c r="L46" s="187"/>
      <c r="M46" s="187"/>
      <c r="N46" s="187"/>
      <c r="O46" s="187"/>
      <c r="P46" s="187"/>
      <c r="Q46" s="187"/>
      <c r="R46" s="187"/>
      <c r="S46" s="187"/>
      <c r="T46" s="187"/>
      <c r="U46" s="187"/>
      <c r="V46" s="187"/>
      <c r="W46" s="187"/>
      <c r="X46" s="187"/>
      <c r="Y46" s="187"/>
      <c r="Z46" s="187"/>
      <c r="AA46" s="187"/>
      <c r="AB46" s="187"/>
      <c r="AC46" s="187"/>
      <c r="AD46" s="187"/>
      <c r="AE46" s="187"/>
      <c r="AF46" s="187"/>
      <c r="AG46" s="187"/>
      <c r="AH46" s="187"/>
      <c r="AI46" s="187"/>
      <c r="AJ46" s="187"/>
      <c r="AK46" s="187"/>
      <c r="AL46" s="187"/>
      <c r="AM46" s="187"/>
      <c r="AN46" s="187"/>
      <c r="AO46" s="187"/>
      <c r="AP46" s="187"/>
      <c r="AQ46" s="187"/>
      <c r="AR46" s="187"/>
      <c r="AS46" s="187"/>
      <c r="AT46" s="187"/>
      <c r="AU46" s="187"/>
      <c r="AV46" s="187"/>
      <c r="AW46" s="187"/>
      <c r="AX46" s="187"/>
      <c r="AY46" s="187"/>
      <c r="AZ46" s="187"/>
      <c r="BA46" s="187"/>
      <c r="BB46" s="187"/>
      <c r="BC46" s="187"/>
      <c r="BD46" s="187"/>
      <c r="BE46" s="187"/>
      <c r="BF46" s="187"/>
      <c r="BG46" s="187"/>
      <c r="BH46" s="187"/>
      <c r="BI46" s="187"/>
      <c r="BJ46" s="187"/>
      <c r="BK46" s="187"/>
      <c r="BL46" s="187"/>
      <c r="BM46" s="187"/>
      <c r="BN46" s="187"/>
      <c r="BO46" s="187"/>
      <c r="BP46" s="187"/>
      <c r="BQ46" s="187"/>
      <c r="BR46" s="188"/>
      <c r="BS46" s="173"/>
      <c r="BT46" s="174"/>
      <c r="BU46" s="174"/>
      <c r="BV46" s="174"/>
      <c r="BW46" s="174"/>
      <c r="BX46" s="174"/>
      <c r="BY46" s="174"/>
      <c r="BZ46" s="175"/>
      <c r="CA46" s="184"/>
      <c r="CB46" s="68"/>
      <c r="CC46" s="68"/>
      <c r="CD46" s="68"/>
      <c r="CE46" s="68"/>
    </row>
    <row r="47" spans="1:83" ht="11.1" customHeight="1" x14ac:dyDescent="0.2">
      <c r="A47" s="197" t="s">
        <v>52</v>
      </c>
      <c r="B47" s="198"/>
      <c r="C47" s="198"/>
      <c r="D47" s="198"/>
      <c r="E47" s="198"/>
      <c r="F47" s="198"/>
      <c r="G47" s="198"/>
      <c r="H47" s="198"/>
      <c r="I47" s="198"/>
      <c r="J47" s="198"/>
      <c r="K47" s="198"/>
      <c r="L47" s="198"/>
      <c r="M47" s="198"/>
      <c r="N47" s="198"/>
      <c r="O47" s="198"/>
      <c r="P47" s="198"/>
      <c r="Q47" s="198"/>
      <c r="R47" s="198"/>
      <c r="S47" s="198"/>
      <c r="T47" s="198"/>
      <c r="U47" s="198"/>
      <c r="V47" s="198"/>
      <c r="W47" s="198"/>
      <c r="X47" s="198"/>
      <c r="Y47" s="198"/>
      <c r="Z47" s="198"/>
      <c r="AA47" s="198"/>
      <c r="AB47" s="198"/>
      <c r="AC47" s="198"/>
      <c r="AD47" s="198"/>
      <c r="AE47" s="198"/>
      <c r="AF47" s="198"/>
      <c r="AG47" s="198"/>
      <c r="AH47" s="198"/>
      <c r="AI47" s="198"/>
      <c r="AJ47" s="198"/>
      <c r="AK47" s="198"/>
      <c r="AL47" s="198"/>
      <c r="AM47" s="198"/>
      <c r="AN47" s="198"/>
      <c r="AO47" s="198"/>
      <c r="AP47" s="198"/>
      <c r="AQ47" s="198"/>
      <c r="AR47" s="198"/>
      <c r="AS47" s="198"/>
      <c r="AT47" s="198"/>
      <c r="AU47" s="198"/>
      <c r="AV47" s="198"/>
      <c r="AW47" s="198"/>
      <c r="AX47" s="198"/>
      <c r="AY47" s="198"/>
      <c r="AZ47" s="198"/>
      <c r="BA47" s="198"/>
      <c r="BB47" s="198"/>
      <c r="BC47" s="198"/>
      <c r="BD47" s="198"/>
      <c r="BE47" s="198"/>
      <c r="BF47" s="198"/>
      <c r="BG47" s="198"/>
      <c r="BH47" s="198"/>
      <c r="BI47" s="198"/>
      <c r="BJ47" s="198"/>
      <c r="BK47" s="198"/>
      <c r="BL47" s="198"/>
      <c r="BM47" s="198"/>
      <c r="BN47" s="198"/>
      <c r="BO47" s="198"/>
      <c r="BP47" s="198"/>
      <c r="BQ47" s="198"/>
      <c r="BR47" s="199"/>
      <c r="BS47" s="194" t="s">
        <v>53</v>
      </c>
      <c r="BT47" s="195"/>
      <c r="BU47" s="195"/>
      <c r="BV47" s="195"/>
      <c r="BW47" s="195"/>
      <c r="BX47" s="195"/>
      <c r="BY47" s="195"/>
      <c r="BZ47" s="196"/>
      <c r="CA47" s="46" t="s">
        <v>54</v>
      </c>
      <c r="CB47" s="63">
        <f>CB48+CB50</f>
        <v>349554.91000000003</v>
      </c>
      <c r="CC47" s="63">
        <f>CC48+CC50</f>
        <v>184214.91</v>
      </c>
      <c r="CD47" s="63">
        <f>CD48+CD50</f>
        <v>184214.91</v>
      </c>
      <c r="CE47" s="63">
        <f>CE48+CE50</f>
        <v>0</v>
      </c>
    </row>
    <row r="48" spans="1:83" ht="11.1" customHeight="1" x14ac:dyDescent="0.2">
      <c r="A48" s="169" t="s">
        <v>342</v>
      </c>
      <c r="B48" s="169"/>
      <c r="C48" s="169"/>
      <c r="D48" s="169"/>
      <c r="E48" s="169"/>
      <c r="F48" s="169"/>
      <c r="G48" s="169"/>
      <c r="H48" s="169"/>
      <c r="I48" s="169"/>
      <c r="J48" s="169"/>
      <c r="K48" s="169"/>
      <c r="L48" s="169"/>
      <c r="M48" s="169"/>
      <c r="N48" s="169"/>
      <c r="O48" s="169"/>
      <c r="P48" s="169"/>
      <c r="Q48" s="169"/>
      <c r="R48" s="169"/>
      <c r="S48" s="169"/>
      <c r="T48" s="169"/>
      <c r="U48" s="169"/>
      <c r="V48" s="169"/>
      <c r="W48" s="169"/>
      <c r="X48" s="169"/>
      <c r="Y48" s="169"/>
      <c r="Z48" s="169"/>
      <c r="AA48" s="169"/>
      <c r="AB48" s="169"/>
      <c r="AC48" s="169"/>
      <c r="AD48" s="169"/>
      <c r="AE48" s="169"/>
      <c r="AF48" s="169"/>
      <c r="AG48" s="169"/>
      <c r="AH48" s="169"/>
      <c r="AI48" s="169"/>
      <c r="AJ48" s="169"/>
      <c r="AK48" s="169"/>
      <c r="AL48" s="169"/>
      <c r="AM48" s="169"/>
      <c r="AN48" s="169"/>
      <c r="AO48" s="169"/>
      <c r="AP48" s="169"/>
      <c r="AQ48" s="169"/>
      <c r="AR48" s="169"/>
      <c r="AS48" s="169"/>
      <c r="AT48" s="169"/>
      <c r="AU48" s="169"/>
      <c r="AV48" s="169"/>
      <c r="AW48" s="169"/>
      <c r="AX48" s="169"/>
      <c r="AY48" s="169"/>
      <c r="AZ48" s="169"/>
      <c r="BA48" s="169"/>
      <c r="BB48" s="169"/>
      <c r="BC48" s="169"/>
      <c r="BD48" s="169"/>
      <c r="BE48" s="169"/>
      <c r="BF48" s="169"/>
      <c r="BG48" s="169"/>
      <c r="BH48" s="169"/>
      <c r="BI48" s="169"/>
      <c r="BJ48" s="169"/>
      <c r="BK48" s="169"/>
      <c r="BL48" s="169"/>
      <c r="BM48" s="169"/>
      <c r="BN48" s="169"/>
      <c r="BO48" s="169"/>
      <c r="BP48" s="169"/>
      <c r="BQ48" s="169"/>
      <c r="BR48" s="169"/>
      <c r="BS48" s="170" t="s">
        <v>340</v>
      </c>
      <c r="BT48" s="171"/>
      <c r="BU48" s="171"/>
      <c r="BV48" s="171"/>
      <c r="BW48" s="171"/>
      <c r="BX48" s="171"/>
      <c r="BY48" s="171"/>
      <c r="BZ48" s="172"/>
      <c r="CA48" s="183" t="s">
        <v>305</v>
      </c>
      <c r="CB48" s="64">
        <f>SUM('S 23'!H18:H24)</f>
        <v>349554.91000000003</v>
      </c>
      <c r="CC48" s="64">
        <f>SUM('S 23'!I18:I24)</f>
        <v>184214.91</v>
      </c>
      <c r="CD48" s="64">
        <f>SUM('S 23'!J18:J24)</f>
        <v>184214.91</v>
      </c>
      <c r="CE48" s="64">
        <v>0</v>
      </c>
    </row>
    <row r="49" spans="1:83" ht="11.1" customHeight="1" x14ac:dyDescent="0.2">
      <c r="A49" s="176" t="s">
        <v>341</v>
      </c>
      <c r="B49" s="176"/>
      <c r="C49" s="176"/>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c r="AK49" s="176"/>
      <c r="AL49" s="176"/>
      <c r="AM49" s="176"/>
      <c r="AN49" s="176"/>
      <c r="AO49" s="176"/>
      <c r="AP49" s="176"/>
      <c r="AQ49" s="176"/>
      <c r="AR49" s="176"/>
      <c r="AS49" s="176"/>
      <c r="AT49" s="176"/>
      <c r="AU49" s="176"/>
      <c r="AV49" s="176"/>
      <c r="AW49" s="176"/>
      <c r="AX49" s="176"/>
      <c r="AY49" s="176"/>
      <c r="AZ49" s="176"/>
      <c r="BA49" s="176"/>
      <c r="BB49" s="176"/>
      <c r="BC49" s="176"/>
      <c r="BD49" s="176"/>
      <c r="BE49" s="176"/>
      <c r="BF49" s="176"/>
      <c r="BG49" s="176"/>
      <c r="BH49" s="176"/>
      <c r="BI49" s="176"/>
      <c r="BJ49" s="176"/>
      <c r="BK49" s="176"/>
      <c r="BL49" s="176"/>
      <c r="BM49" s="176"/>
      <c r="BN49" s="176"/>
      <c r="BO49" s="176"/>
      <c r="BP49" s="176"/>
      <c r="BQ49" s="176"/>
      <c r="BR49" s="177"/>
      <c r="BS49" s="173"/>
      <c r="BT49" s="174"/>
      <c r="BU49" s="174"/>
      <c r="BV49" s="174"/>
      <c r="BW49" s="174"/>
      <c r="BX49" s="174"/>
      <c r="BY49" s="174"/>
      <c r="BZ49" s="175"/>
      <c r="CA49" s="184"/>
      <c r="CB49" s="68"/>
      <c r="CC49" s="68"/>
      <c r="CD49" s="68"/>
      <c r="CE49" s="68"/>
    </row>
    <row r="50" spans="1:83" ht="21" customHeight="1" x14ac:dyDescent="0.2">
      <c r="A50" s="197" t="s">
        <v>343</v>
      </c>
      <c r="B50" s="198"/>
      <c r="C50" s="198"/>
      <c r="D50" s="198"/>
      <c r="E50" s="198"/>
      <c r="F50" s="198"/>
      <c r="G50" s="198"/>
      <c r="H50" s="198"/>
      <c r="I50" s="198"/>
      <c r="J50" s="198"/>
      <c r="K50" s="198"/>
      <c r="L50" s="198"/>
      <c r="M50" s="198"/>
      <c r="N50" s="198"/>
      <c r="O50" s="198"/>
      <c r="P50" s="198"/>
      <c r="Q50" s="198"/>
      <c r="R50" s="198"/>
      <c r="S50" s="198"/>
      <c r="T50" s="198"/>
      <c r="U50" s="198"/>
      <c r="V50" s="198"/>
      <c r="W50" s="198"/>
      <c r="X50" s="198"/>
      <c r="Y50" s="198"/>
      <c r="Z50" s="198"/>
      <c r="AA50" s="198"/>
      <c r="AB50" s="198"/>
      <c r="AC50" s="198"/>
      <c r="AD50" s="198"/>
      <c r="AE50" s="198"/>
      <c r="AF50" s="198"/>
      <c r="AG50" s="198"/>
      <c r="AH50" s="198"/>
      <c r="AI50" s="198"/>
      <c r="AJ50" s="198"/>
      <c r="AK50" s="198"/>
      <c r="AL50" s="198"/>
      <c r="AM50" s="198"/>
      <c r="AN50" s="198"/>
      <c r="AO50" s="198"/>
      <c r="AP50" s="198"/>
      <c r="AQ50" s="198"/>
      <c r="AR50" s="198"/>
      <c r="AS50" s="198"/>
      <c r="AT50" s="198"/>
      <c r="AU50" s="198"/>
      <c r="AV50" s="198"/>
      <c r="AW50" s="198"/>
      <c r="AX50" s="198"/>
      <c r="AY50" s="198"/>
      <c r="AZ50" s="198"/>
      <c r="BA50" s="198"/>
      <c r="BB50" s="198"/>
      <c r="BC50" s="198"/>
      <c r="BD50" s="198"/>
      <c r="BE50" s="198"/>
      <c r="BF50" s="198"/>
      <c r="BG50" s="198"/>
      <c r="BH50" s="198"/>
      <c r="BI50" s="198"/>
      <c r="BJ50" s="198"/>
      <c r="BK50" s="198"/>
      <c r="BL50" s="198"/>
      <c r="BM50" s="198"/>
      <c r="BN50" s="198"/>
      <c r="BO50" s="198"/>
      <c r="BP50" s="198"/>
      <c r="BQ50" s="198"/>
      <c r="BR50" s="199"/>
      <c r="BS50" s="194" t="s">
        <v>344</v>
      </c>
      <c r="BT50" s="195"/>
      <c r="BU50" s="195"/>
      <c r="BV50" s="195"/>
      <c r="BW50" s="195"/>
      <c r="BX50" s="195"/>
      <c r="BY50" s="195"/>
      <c r="BZ50" s="196"/>
      <c r="CA50" s="46" t="s">
        <v>290</v>
      </c>
      <c r="CB50" s="67">
        <v>0</v>
      </c>
      <c r="CC50" s="67">
        <v>0</v>
      </c>
      <c r="CD50" s="67">
        <v>0</v>
      </c>
      <c r="CE50" s="67">
        <f>CE54</f>
        <v>0</v>
      </c>
    </row>
    <row r="51" spans="1:83" s="9" customFormat="1" ht="12.75" customHeight="1" x14ac:dyDescent="0.2">
      <c r="A51" s="197" t="s">
        <v>346</v>
      </c>
      <c r="B51" s="198"/>
      <c r="C51" s="198"/>
      <c r="D51" s="198"/>
      <c r="E51" s="198"/>
      <c r="F51" s="198"/>
      <c r="G51" s="198"/>
      <c r="H51" s="198"/>
      <c r="I51" s="198"/>
      <c r="J51" s="198"/>
      <c r="K51" s="198"/>
      <c r="L51" s="198"/>
      <c r="M51" s="198"/>
      <c r="N51" s="198"/>
      <c r="O51" s="198"/>
      <c r="P51" s="198"/>
      <c r="Q51" s="198"/>
      <c r="R51" s="198"/>
      <c r="S51" s="198"/>
      <c r="T51" s="198"/>
      <c r="U51" s="198"/>
      <c r="V51" s="198"/>
      <c r="W51" s="198"/>
      <c r="X51" s="198"/>
      <c r="Y51" s="198"/>
      <c r="Z51" s="198"/>
      <c r="AA51" s="198"/>
      <c r="AB51" s="198"/>
      <c r="AC51" s="198"/>
      <c r="AD51" s="198"/>
      <c r="AE51" s="198"/>
      <c r="AF51" s="198"/>
      <c r="AG51" s="198"/>
      <c r="AH51" s="198"/>
      <c r="AI51" s="198"/>
      <c r="AJ51" s="198"/>
      <c r="AK51" s="198"/>
      <c r="AL51" s="198"/>
      <c r="AM51" s="198"/>
      <c r="AN51" s="198"/>
      <c r="AO51" s="198"/>
      <c r="AP51" s="198"/>
      <c r="AQ51" s="198"/>
      <c r="AR51" s="198"/>
      <c r="AS51" s="198"/>
      <c r="AT51" s="198"/>
      <c r="AU51" s="198"/>
      <c r="AV51" s="198"/>
      <c r="AW51" s="198"/>
      <c r="AX51" s="198"/>
      <c r="AY51" s="198"/>
      <c r="AZ51" s="198"/>
      <c r="BA51" s="198"/>
      <c r="BB51" s="198"/>
      <c r="BC51" s="198"/>
      <c r="BD51" s="198"/>
      <c r="BE51" s="198"/>
      <c r="BF51" s="198"/>
      <c r="BG51" s="198"/>
      <c r="BH51" s="198"/>
      <c r="BI51" s="198"/>
      <c r="BJ51" s="198"/>
      <c r="BK51" s="198"/>
      <c r="BL51" s="198"/>
      <c r="BM51" s="198"/>
      <c r="BN51" s="198"/>
      <c r="BO51" s="198"/>
      <c r="BP51" s="198"/>
      <c r="BQ51" s="198"/>
      <c r="BR51" s="199"/>
      <c r="BS51" s="194" t="s">
        <v>56</v>
      </c>
      <c r="BT51" s="195"/>
      <c r="BU51" s="195"/>
      <c r="BV51" s="195"/>
      <c r="BW51" s="195"/>
      <c r="BX51" s="195"/>
      <c r="BY51" s="195"/>
      <c r="BZ51" s="196"/>
      <c r="CA51" s="46" t="s">
        <v>347</v>
      </c>
      <c r="CB51" s="63">
        <f>CB52</f>
        <v>0</v>
      </c>
      <c r="CC51" s="63">
        <f>CC52</f>
        <v>0</v>
      </c>
      <c r="CD51" s="63">
        <f>CD52</f>
        <v>0</v>
      </c>
      <c r="CE51" s="63">
        <f>CE52</f>
        <v>0</v>
      </c>
    </row>
    <row r="52" spans="1:83" s="9" customFormat="1" ht="10.5" customHeight="1" x14ac:dyDescent="0.2">
      <c r="A52" s="169" t="s">
        <v>349</v>
      </c>
      <c r="B52" s="169"/>
      <c r="C52" s="169"/>
      <c r="D52" s="169"/>
      <c r="E52" s="169"/>
      <c r="F52" s="169"/>
      <c r="G52" s="169"/>
      <c r="H52" s="169"/>
      <c r="I52" s="169"/>
      <c r="J52" s="169"/>
      <c r="K52" s="169"/>
      <c r="L52" s="169"/>
      <c r="M52" s="169"/>
      <c r="N52" s="169"/>
      <c r="O52" s="169"/>
      <c r="P52" s="169"/>
      <c r="Q52" s="169"/>
      <c r="R52" s="169"/>
      <c r="S52" s="169"/>
      <c r="T52" s="169"/>
      <c r="U52" s="169"/>
      <c r="V52" s="169"/>
      <c r="W52" s="169"/>
      <c r="X52" s="169"/>
      <c r="Y52" s="169"/>
      <c r="Z52" s="169"/>
      <c r="AA52" s="169"/>
      <c r="AB52" s="169"/>
      <c r="AC52" s="169"/>
      <c r="AD52" s="169"/>
      <c r="AE52" s="169"/>
      <c r="AF52" s="169"/>
      <c r="AG52" s="169"/>
      <c r="AH52" s="169"/>
      <c r="AI52" s="169"/>
      <c r="AJ52" s="169"/>
      <c r="AK52" s="169"/>
      <c r="AL52" s="169"/>
      <c r="AM52" s="169"/>
      <c r="AN52" s="169"/>
      <c r="AO52" s="169"/>
      <c r="AP52" s="169"/>
      <c r="AQ52" s="169"/>
      <c r="AR52" s="169"/>
      <c r="AS52" s="169"/>
      <c r="AT52" s="169"/>
      <c r="AU52" s="169"/>
      <c r="AV52" s="169"/>
      <c r="AW52" s="169"/>
      <c r="AX52" s="169"/>
      <c r="AY52" s="169"/>
      <c r="AZ52" s="169"/>
      <c r="BA52" s="169"/>
      <c r="BB52" s="169"/>
      <c r="BC52" s="169"/>
      <c r="BD52" s="169"/>
      <c r="BE52" s="169"/>
      <c r="BF52" s="169"/>
      <c r="BG52" s="169"/>
      <c r="BH52" s="169"/>
      <c r="BI52" s="169"/>
      <c r="BJ52" s="169"/>
      <c r="BK52" s="169"/>
      <c r="BL52" s="169"/>
      <c r="BM52" s="169"/>
      <c r="BN52" s="169"/>
      <c r="BO52" s="169"/>
      <c r="BP52" s="169"/>
      <c r="BQ52" s="169"/>
      <c r="BR52" s="169"/>
      <c r="BS52" s="170" t="s">
        <v>58</v>
      </c>
      <c r="BT52" s="171"/>
      <c r="BU52" s="171"/>
      <c r="BV52" s="171"/>
      <c r="BW52" s="171"/>
      <c r="BX52" s="171"/>
      <c r="BY52" s="171"/>
      <c r="BZ52" s="172"/>
      <c r="CA52" s="183" t="s">
        <v>345</v>
      </c>
      <c r="CB52" s="64">
        <v>0</v>
      </c>
      <c r="CC52" s="64">
        <v>0</v>
      </c>
      <c r="CD52" s="64">
        <v>0</v>
      </c>
      <c r="CE52" s="64">
        <v>0</v>
      </c>
    </row>
    <row r="53" spans="1:83" s="9" customFormat="1" ht="9.75" customHeight="1" x14ac:dyDescent="0.2">
      <c r="A53" s="176" t="s">
        <v>348</v>
      </c>
      <c r="B53" s="176"/>
      <c r="C53" s="176"/>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76"/>
      <c r="AB53" s="176"/>
      <c r="AC53" s="176"/>
      <c r="AD53" s="176"/>
      <c r="AE53" s="176"/>
      <c r="AF53" s="176"/>
      <c r="AG53" s="176"/>
      <c r="AH53" s="176"/>
      <c r="AI53" s="176"/>
      <c r="AJ53" s="176"/>
      <c r="AK53" s="176"/>
      <c r="AL53" s="176"/>
      <c r="AM53" s="176"/>
      <c r="AN53" s="176"/>
      <c r="AO53" s="176"/>
      <c r="AP53" s="176"/>
      <c r="AQ53" s="176"/>
      <c r="AR53" s="176"/>
      <c r="AS53" s="176"/>
      <c r="AT53" s="176"/>
      <c r="AU53" s="176"/>
      <c r="AV53" s="176"/>
      <c r="AW53" s="176"/>
      <c r="AX53" s="176"/>
      <c r="AY53" s="176"/>
      <c r="AZ53" s="176"/>
      <c r="BA53" s="176"/>
      <c r="BB53" s="176"/>
      <c r="BC53" s="176"/>
      <c r="BD53" s="176"/>
      <c r="BE53" s="176"/>
      <c r="BF53" s="176"/>
      <c r="BG53" s="176"/>
      <c r="BH53" s="176"/>
      <c r="BI53" s="176"/>
      <c r="BJ53" s="176"/>
      <c r="BK53" s="176"/>
      <c r="BL53" s="176"/>
      <c r="BM53" s="176"/>
      <c r="BN53" s="176"/>
      <c r="BO53" s="176"/>
      <c r="BP53" s="176"/>
      <c r="BQ53" s="176"/>
      <c r="BR53" s="177"/>
      <c r="BS53" s="173"/>
      <c r="BT53" s="174"/>
      <c r="BU53" s="174"/>
      <c r="BV53" s="174"/>
      <c r="BW53" s="174"/>
      <c r="BX53" s="174"/>
      <c r="BY53" s="174"/>
      <c r="BZ53" s="175"/>
      <c r="CA53" s="184"/>
      <c r="CB53" s="68"/>
      <c r="CC53" s="68"/>
      <c r="CD53" s="68"/>
      <c r="CE53" s="68"/>
    </row>
    <row r="54" spans="1:83" ht="11.1" customHeight="1" x14ac:dyDescent="0.2">
      <c r="A54" s="197" t="s">
        <v>55</v>
      </c>
      <c r="B54" s="198"/>
      <c r="C54" s="198"/>
      <c r="D54" s="198"/>
      <c r="E54" s="198"/>
      <c r="F54" s="198"/>
      <c r="G54" s="198"/>
      <c r="H54" s="198"/>
      <c r="I54" s="198"/>
      <c r="J54" s="198"/>
      <c r="K54" s="198"/>
      <c r="L54" s="198"/>
      <c r="M54" s="198"/>
      <c r="N54" s="198"/>
      <c r="O54" s="198"/>
      <c r="P54" s="198"/>
      <c r="Q54" s="198"/>
      <c r="R54" s="198"/>
      <c r="S54" s="198"/>
      <c r="T54" s="198"/>
      <c r="U54" s="198"/>
      <c r="V54" s="198"/>
      <c r="W54" s="198"/>
      <c r="X54" s="198"/>
      <c r="Y54" s="198"/>
      <c r="Z54" s="198"/>
      <c r="AA54" s="198"/>
      <c r="AB54" s="198"/>
      <c r="AC54" s="198"/>
      <c r="AD54" s="198"/>
      <c r="AE54" s="198"/>
      <c r="AF54" s="198"/>
      <c r="AG54" s="198"/>
      <c r="AH54" s="198"/>
      <c r="AI54" s="198"/>
      <c r="AJ54" s="198"/>
      <c r="AK54" s="198"/>
      <c r="AL54" s="198"/>
      <c r="AM54" s="198"/>
      <c r="AN54" s="198"/>
      <c r="AO54" s="198"/>
      <c r="AP54" s="198"/>
      <c r="AQ54" s="198"/>
      <c r="AR54" s="198"/>
      <c r="AS54" s="198"/>
      <c r="AT54" s="198"/>
      <c r="AU54" s="198"/>
      <c r="AV54" s="198"/>
      <c r="AW54" s="198"/>
      <c r="AX54" s="198"/>
      <c r="AY54" s="198"/>
      <c r="AZ54" s="198"/>
      <c r="BA54" s="198"/>
      <c r="BB54" s="198"/>
      <c r="BC54" s="198"/>
      <c r="BD54" s="198"/>
      <c r="BE54" s="198"/>
      <c r="BF54" s="198"/>
      <c r="BG54" s="198"/>
      <c r="BH54" s="198"/>
      <c r="BI54" s="198"/>
      <c r="BJ54" s="198"/>
      <c r="BK54" s="198"/>
      <c r="BL54" s="198"/>
      <c r="BM54" s="198"/>
      <c r="BN54" s="198"/>
      <c r="BO54" s="198"/>
      <c r="BP54" s="198"/>
      <c r="BQ54" s="198"/>
      <c r="BR54" s="199"/>
      <c r="BS54" s="194" t="s">
        <v>350</v>
      </c>
      <c r="BT54" s="195"/>
      <c r="BU54" s="195"/>
      <c r="BV54" s="195"/>
      <c r="BW54" s="195"/>
      <c r="BX54" s="195"/>
      <c r="BY54" s="195"/>
      <c r="BZ54" s="196"/>
      <c r="CA54" s="46" t="s">
        <v>57</v>
      </c>
      <c r="CB54" s="63">
        <f>CB55</f>
        <v>0</v>
      </c>
      <c r="CC54" s="63">
        <f>CC55</f>
        <v>0</v>
      </c>
      <c r="CD54" s="63">
        <f>CD55</f>
        <v>0</v>
      </c>
      <c r="CE54" s="63">
        <f>CE55</f>
        <v>0</v>
      </c>
    </row>
    <row r="55" spans="1:83" ht="11.1" customHeight="1" x14ac:dyDescent="0.2">
      <c r="A55" s="169" t="s">
        <v>41</v>
      </c>
      <c r="B55" s="169"/>
      <c r="C55" s="169"/>
      <c r="D55" s="169"/>
      <c r="E55" s="169"/>
      <c r="F55" s="169"/>
      <c r="G55" s="169"/>
      <c r="H55" s="169"/>
      <c r="I55" s="169"/>
      <c r="J55" s="169"/>
      <c r="K55" s="169"/>
      <c r="L55" s="169"/>
      <c r="M55" s="169"/>
      <c r="N55" s="169"/>
      <c r="O55" s="169"/>
      <c r="P55" s="169"/>
      <c r="Q55" s="169"/>
      <c r="R55" s="169"/>
      <c r="S55" s="169"/>
      <c r="T55" s="169"/>
      <c r="U55" s="169"/>
      <c r="V55" s="169"/>
      <c r="W55" s="169"/>
      <c r="X55" s="169"/>
      <c r="Y55" s="169"/>
      <c r="Z55" s="169"/>
      <c r="AA55" s="169"/>
      <c r="AB55" s="169"/>
      <c r="AC55" s="169"/>
      <c r="AD55" s="169"/>
      <c r="AE55" s="169"/>
      <c r="AF55" s="169"/>
      <c r="AG55" s="169"/>
      <c r="AH55" s="169"/>
      <c r="AI55" s="169"/>
      <c r="AJ55" s="169"/>
      <c r="AK55" s="169"/>
      <c r="AL55" s="169"/>
      <c r="AM55" s="169"/>
      <c r="AN55" s="169"/>
      <c r="AO55" s="169"/>
      <c r="AP55" s="169"/>
      <c r="AQ55" s="169"/>
      <c r="AR55" s="169"/>
      <c r="AS55" s="169"/>
      <c r="AT55" s="169"/>
      <c r="AU55" s="169"/>
      <c r="AV55" s="169"/>
      <c r="AW55" s="169"/>
      <c r="AX55" s="169"/>
      <c r="AY55" s="169"/>
      <c r="AZ55" s="169"/>
      <c r="BA55" s="169"/>
      <c r="BB55" s="169"/>
      <c r="BC55" s="169"/>
      <c r="BD55" s="169"/>
      <c r="BE55" s="169"/>
      <c r="BF55" s="169"/>
      <c r="BG55" s="169"/>
      <c r="BH55" s="169"/>
      <c r="BI55" s="169"/>
      <c r="BJ55" s="169"/>
      <c r="BK55" s="169"/>
      <c r="BL55" s="169"/>
      <c r="BM55" s="169"/>
      <c r="BN55" s="169"/>
      <c r="BO55" s="169"/>
      <c r="BP55" s="169"/>
      <c r="BQ55" s="169"/>
      <c r="BR55" s="169"/>
      <c r="BS55" s="170" t="s">
        <v>351</v>
      </c>
      <c r="BT55" s="171"/>
      <c r="BU55" s="171"/>
      <c r="BV55" s="171"/>
      <c r="BW55" s="171"/>
      <c r="BX55" s="171"/>
      <c r="BY55" s="171"/>
      <c r="BZ55" s="172"/>
      <c r="CA55" s="183" t="s">
        <v>352</v>
      </c>
      <c r="CB55" s="64">
        <v>0</v>
      </c>
      <c r="CC55" s="64">
        <v>0</v>
      </c>
      <c r="CD55" s="64">
        <v>0</v>
      </c>
      <c r="CE55" s="64">
        <v>0</v>
      </c>
    </row>
    <row r="56" spans="1:83" ht="11.1" customHeight="1" x14ac:dyDescent="0.2">
      <c r="A56" s="176" t="s">
        <v>360</v>
      </c>
      <c r="B56" s="176"/>
      <c r="C56" s="176"/>
      <c r="D56" s="176"/>
      <c r="E56" s="176"/>
      <c r="F56" s="176"/>
      <c r="G56" s="176"/>
      <c r="H56" s="176"/>
      <c r="I56" s="176"/>
      <c r="J56" s="176"/>
      <c r="K56" s="176"/>
      <c r="L56" s="176"/>
      <c r="M56" s="176"/>
      <c r="N56" s="176"/>
      <c r="O56" s="176"/>
      <c r="P56" s="176"/>
      <c r="Q56" s="176"/>
      <c r="R56" s="176"/>
      <c r="S56" s="176"/>
      <c r="T56" s="176"/>
      <c r="U56" s="176"/>
      <c r="V56" s="176"/>
      <c r="W56" s="176"/>
      <c r="X56" s="176"/>
      <c r="Y56" s="176"/>
      <c r="Z56" s="176"/>
      <c r="AA56" s="176"/>
      <c r="AB56" s="176"/>
      <c r="AC56" s="176"/>
      <c r="AD56" s="176"/>
      <c r="AE56" s="176"/>
      <c r="AF56" s="176"/>
      <c r="AG56" s="176"/>
      <c r="AH56" s="176"/>
      <c r="AI56" s="176"/>
      <c r="AJ56" s="176"/>
      <c r="AK56" s="176"/>
      <c r="AL56" s="176"/>
      <c r="AM56" s="176"/>
      <c r="AN56" s="176"/>
      <c r="AO56" s="176"/>
      <c r="AP56" s="176"/>
      <c r="AQ56" s="176"/>
      <c r="AR56" s="176"/>
      <c r="AS56" s="176"/>
      <c r="AT56" s="176"/>
      <c r="AU56" s="176"/>
      <c r="AV56" s="176"/>
      <c r="AW56" s="176"/>
      <c r="AX56" s="176"/>
      <c r="AY56" s="176"/>
      <c r="AZ56" s="176"/>
      <c r="BA56" s="176"/>
      <c r="BB56" s="176"/>
      <c r="BC56" s="176"/>
      <c r="BD56" s="176"/>
      <c r="BE56" s="176"/>
      <c r="BF56" s="176"/>
      <c r="BG56" s="176"/>
      <c r="BH56" s="176"/>
      <c r="BI56" s="176"/>
      <c r="BJ56" s="176"/>
      <c r="BK56" s="176"/>
      <c r="BL56" s="176"/>
      <c r="BM56" s="176"/>
      <c r="BN56" s="176"/>
      <c r="BO56" s="176"/>
      <c r="BP56" s="176"/>
      <c r="BQ56" s="176"/>
      <c r="BR56" s="177"/>
      <c r="BS56" s="173"/>
      <c r="BT56" s="174"/>
      <c r="BU56" s="174"/>
      <c r="BV56" s="174"/>
      <c r="BW56" s="174"/>
      <c r="BX56" s="174"/>
      <c r="BY56" s="174"/>
      <c r="BZ56" s="175"/>
      <c r="CA56" s="184"/>
      <c r="CB56" s="68"/>
      <c r="CC56" s="68"/>
      <c r="CD56" s="68"/>
      <c r="CE56" s="68"/>
    </row>
    <row r="57" spans="1:83" ht="11.1" customHeight="1" x14ac:dyDescent="0.2">
      <c r="A57" s="223"/>
      <c r="B57" s="176"/>
      <c r="C57" s="176"/>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c r="AK57" s="176"/>
      <c r="AL57" s="176"/>
      <c r="AM57" s="176"/>
      <c r="AN57" s="176"/>
      <c r="AO57" s="176"/>
      <c r="AP57" s="176"/>
      <c r="AQ57" s="176"/>
      <c r="AR57" s="176"/>
      <c r="AS57" s="176"/>
      <c r="AT57" s="176"/>
      <c r="AU57" s="176"/>
      <c r="AV57" s="176"/>
      <c r="AW57" s="176"/>
      <c r="AX57" s="176"/>
      <c r="AY57" s="176"/>
      <c r="AZ57" s="176"/>
      <c r="BA57" s="176"/>
      <c r="BB57" s="176"/>
      <c r="BC57" s="176"/>
      <c r="BD57" s="176"/>
      <c r="BE57" s="176"/>
      <c r="BF57" s="176"/>
      <c r="BG57" s="176"/>
      <c r="BH57" s="176"/>
      <c r="BI57" s="176"/>
      <c r="BJ57" s="176"/>
      <c r="BK57" s="176"/>
      <c r="BL57" s="176"/>
      <c r="BM57" s="176"/>
      <c r="BN57" s="176"/>
      <c r="BO57" s="176"/>
      <c r="BP57" s="176"/>
      <c r="BQ57" s="176"/>
      <c r="BR57" s="177"/>
      <c r="BS57" s="194"/>
      <c r="BT57" s="195"/>
      <c r="BU57" s="195"/>
      <c r="BV57" s="195"/>
      <c r="BW57" s="195"/>
      <c r="BX57" s="195"/>
      <c r="BY57" s="195"/>
      <c r="BZ57" s="196"/>
      <c r="CA57" s="46"/>
      <c r="CB57" s="67"/>
      <c r="CC57" s="67"/>
      <c r="CD57" s="67"/>
      <c r="CE57" s="67"/>
    </row>
    <row r="58" spans="1:83" ht="12.75" customHeight="1" x14ac:dyDescent="0.2">
      <c r="A58" s="197" t="s">
        <v>353</v>
      </c>
      <c r="B58" s="198"/>
      <c r="C58" s="198"/>
      <c r="D58" s="198"/>
      <c r="E58" s="198"/>
      <c r="F58" s="198"/>
      <c r="G58" s="198"/>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c r="AE58" s="198"/>
      <c r="AF58" s="198"/>
      <c r="AG58" s="198"/>
      <c r="AH58" s="198"/>
      <c r="AI58" s="198"/>
      <c r="AJ58" s="198"/>
      <c r="AK58" s="198"/>
      <c r="AL58" s="198"/>
      <c r="AM58" s="198"/>
      <c r="AN58" s="198"/>
      <c r="AO58" s="198"/>
      <c r="AP58" s="198"/>
      <c r="AQ58" s="198"/>
      <c r="AR58" s="198"/>
      <c r="AS58" s="198"/>
      <c r="AT58" s="198"/>
      <c r="AU58" s="198"/>
      <c r="AV58" s="198"/>
      <c r="AW58" s="198"/>
      <c r="AX58" s="198"/>
      <c r="AY58" s="198"/>
      <c r="AZ58" s="198"/>
      <c r="BA58" s="198"/>
      <c r="BB58" s="198"/>
      <c r="BC58" s="198"/>
      <c r="BD58" s="198"/>
      <c r="BE58" s="198"/>
      <c r="BF58" s="198"/>
      <c r="BG58" s="198"/>
      <c r="BH58" s="198"/>
      <c r="BI58" s="198"/>
      <c r="BJ58" s="198"/>
      <c r="BK58" s="198"/>
      <c r="BL58" s="198"/>
      <c r="BM58" s="198"/>
      <c r="BN58" s="198"/>
      <c r="BO58" s="198"/>
      <c r="BP58" s="198"/>
      <c r="BQ58" s="198"/>
      <c r="BR58" s="199"/>
      <c r="BS58" s="194" t="s">
        <v>59</v>
      </c>
      <c r="BT58" s="195"/>
      <c r="BU58" s="195"/>
      <c r="BV58" s="195"/>
      <c r="BW58" s="195"/>
      <c r="BX58" s="195"/>
      <c r="BY58" s="195"/>
      <c r="BZ58" s="196"/>
      <c r="CA58" s="46" t="s">
        <v>34</v>
      </c>
      <c r="CB58" s="67" t="s">
        <v>34</v>
      </c>
      <c r="CC58" s="67" t="s">
        <v>34</v>
      </c>
      <c r="CD58" s="67" t="s">
        <v>34</v>
      </c>
      <c r="CE58" s="67" t="s">
        <v>34</v>
      </c>
    </row>
    <row r="59" spans="1:83" ht="22.5" customHeight="1" x14ac:dyDescent="0.2">
      <c r="A59" s="192" t="s">
        <v>354</v>
      </c>
      <c r="B59" s="193"/>
      <c r="C59" s="193"/>
      <c r="D59" s="193"/>
      <c r="E59" s="193"/>
      <c r="F59" s="193"/>
      <c r="G59" s="193"/>
      <c r="H59" s="193"/>
      <c r="I59" s="193"/>
      <c r="J59" s="193"/>
      <c r="K59" s="193"/>
      <c r="L59" s="193"/>
      <c r="M59" s="193"/>
      <c r="N59" s="193"/>
      <c r="O59" s="193"/>
      <c r="P59" s="193"/>
      <c r="Q59" s="193"/>
      <c r="R59" s="193"/>
      <c r="S59" s="193"/>
      <c r="T59" s="193"/>
      <c r="U59" s="193"/>
      <c r="V59" s="193"/>
      <c r="W59" s="193"/>
      <c r="X59" s="193"/>
      <c r="Y59" s="193"/>
      <c r="Z59" s="193"/>
      <c r="AA59" s="193"/>
      <c r="AB59" s="193"/>
      <c r="AC59" s="193"/>
      <c r="AD59" s="193"/>
      <c r="AE59" s="193"/>
      <c r="AF59" s="193"/>
      <c r="AG59" s="193"/>
      <c r="AH59" s="193"/>
      <c r="AI59" s="193"/>
      <c r="AJ59" s="193"/>
      <c r="AK59" s="193"/>
      <c r="AL59" s="193"/>
      <c r="AM59" s="193"/>
      <c r="AN59" s="193"/>
      <c r="AO59" s="193"/>
      <c r="AP59" s="193"/>
      <c r="AQ59" s="193"/>
      <c r="AR59" s="193"/>
      <c r="AS59" s="193"/>
      <c r="AT59" s="193"/>
      <c r="AU59" s="193"/>
      <c r="AV59" s="193"/>
      <c r="AW59" s="193"/>
      <c r="AX59" s="193"/>
      <c r="AY59" s="193"/>
      <c r="AZ59" s="193"/>
      <c r="BA59" s="193"/>
      <c r="BB59" s="193"/>
      <c r="BC59" s="193"/>
      <c r="BD59" s="193"/>
      <c r="BE59" s="193"/>
      <c r="BF59" s="193"/>
      <c r="BG59" s="193"/>
      <c r="BH59" s="193"/>
      <c r="BI59" s="193"/>
      <c r="BJ59" s="193"/>
      <c r="BK59" s="193"/>
      <c r="BL59" s="193"/>
      <c r="BM59" s="193"/>
      <c r="BN59" s="193"/>
      <c r="BO59" s="193"/>
      <c r="BP59" s="193"/>
      <c r="BQ59" s="193"/>
      <c r="BR59" s="193"/>
      <c r="BS59" s="194" t="s">
        <v>60</v>
      </c>
      <c r="BT59" s="195"/>
      <c r="BU59" s="195"/>
      <c r="BV59" s="195"/>
      <c r="BW59" s="195"/>
      <c r="BX59" s="195"/>
      <c r="BY59" s="195"/>
      <c r="BZ59" s="196"/>
      <c r="CA59" s="46" t="s">
        <v>61</v>
      </c>
      <c r="CB59" s="11" t="s">
        <v>34</v>
      </c>
      <c r="CC59" s="11" t="s">
        <v>34</v>
      </c>
      <c r="CD59" s="11" t="s">
        <v>34</v>
      </c>
      <c r="CE59" s="11" t="s">
        <v>34</v>
      </c>
    </row>
    <row r="60" spans="1:83" ht="11.1" customHeight="1" x14ac:dyDescent="0.2">
      <c r="A60" s="223"/>
      <c r="B60" s="176"/>
      <c r="C60" s="176"/>
      <c r="D60" s="176"/>
      <c r="E60" s="176"/>
      <c r="F60" s="176"/>
      <c r="G60" s="176"/>
      <c r="H60" s="176"/>
      <c r="I60" s="176"/>
      <c r="J60" s="176"/>
      <c r="K60" s="176"/>
      <c r="L60" s="176"/>
      <c r="M60" s="176"/>
      <c r="N60" s="176"/>
      <c r="O60" s="176"/>
      <c r="P60" s="176"/>
      <c r="Q60" s="176"/>
      <c r="R60" s="176"/>
      <c r="S60" s="176"/>
      <c r="T60" s="176"/>
      <c r="U60" s="176"/>
      <c r="V60" s="176"/>
      <c r="W60" s="176"/>
      <c r="X60" s="176"/>
      <c r="Y60" s="176"/>
      <c r="Z60" s="176"/>
      <c r="AA60" s="176"/>
      <c r="AB60" s="176"/>
      <c r="AC60" s="176"/>
      <c r="AD60" s="176"/>
      <c r="AE60" s="176"/>
      <c r="AF60" s="176"/>
      <c r="AG60" s="176"/>
      <c r="AH60" s="176"/>
      <c r="AI60" s="176"/>
      <c r="AJ60" s="176"/>
      <c r="AK60" s="176"/>
      <c r="AL60" s="176"/>
      <c r="AM60" s="176"/>
      <c r="AN60" s="176"/>
      <c r="AO60" s="176"/>
      <c r="AP60" s="176"/>
      <c r="AQ60" s="176"/>
      <c r="AR60" s="176"/>
      <c r="AS60" s="176"/>
      <c r="AT60" s="176"/>
      <c r="AU60" s="176"/>
      <c r="AV60" s="176"/>
      <c r="AW60" s="176"/>
      <c r="AX60" s="176"/>
      <c r="AY60" s="176"/>
      <c r="AZ60" s="176"/>
      <c r="BA60" s="176"/>
      <c r="BB60" s="176"/>
      <c r="BC60" s="176"/>
      <c r="BD60" s="176"/>
      <c r="BE60" s="176"/>
      <c r="BF60" s="176"/>
      <c r="BG60" s="176"/>
      <c r="BH60" s="176"/>
      <c r="BI60" s="176"/>
      <c r="BJ60" s="176"/>
      <c r="BK60" s="176"/>
      <c r="BL60" s="176"/>
      <c r="BM60" s="176"/>
      <c r="BN60" s="176"/>
      <c r="BO60" s="176"/>
      <c r="BP60" s="176"/>
      <c r="BQ60" s="176"/>
      <c r="BR60" s="177"/>
      <c r="BS60" s="194"/>
      <c r="BT60" s="195"/>
      <c r="BU60" s="195"/>
      <c r="BV60" s="195"/>
      <c r="BW60" s="195"/>
      <c r="BX60" s="195"/>
      <c r="BY60" s="195"/>
      <c r="BZ60" s="196"/>
      <c r="CA60" s="46"/>
      <c r="CB60" s="11"/>
      <c r="CC60" s="11"/>
      <c r="CD60" s="11"/>
      <c r="CE60" s="11"/>
    </row>
    <row r="61" spans="1:83" ht="11.1" customHeight="1" x14ac:dyDescent="0.2">
      <c r="A61" s="217" t="s">
        <v>62</v>
      </c>
      <c r="B61" s="217"/>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17"/>
      <c r="AI61" s="217"/>
      <c r="AJ61" s="217"/>
      <c r="AK61" s="217"/>
      <c r="AL61" s="217"/>
      <c r="AM61" s="217"/>
      <c r="AN61" s="217"/>
      <c r="AO61" s="217"/>
      <c r="AP61" s="217"/>
      <c r="AQ61" s="217"/>
      <c r="AR61" s="217"/>
      <c r="AS61" s="217"/>
      <c r="AT61" s="217"/>
      <c r="AU61" s="217"/>
      <c r="AV61" s="217"/>
      <c r="AW61" s="217"/>
      <c r="AX61" s="217"/>
      <c r="AY61" s="217"/>
      <c r="AZ61" s="217"/>
      <c r="BA61" s="217"/>
      <c r="BB61" s="217"/>
      <c r="BC61" s="217"/>
      <c r="BD61" s="217"/>
      <c r="BE61" s="217"/>
      <c r="BF61" s="217"/>
      <c r="BG61" s="217"/>
      <c r="BH61" s="217"/>
      <c r="BI61" s="217"/>
      <c r="BJ61" s="217"/>
      <c r="BK61" s="217"/>
      <c r="BL61" s="217"/>
      <c r="BM61" s="217"/>
      <c r="BN61" s="217"/>
      <c r="BO61" s="217"/>
      <c r="BP61" s="217"/>
      <c r="BQ61" s="217"/>
      <c r="BR61" s="217"/>
      <c r="BS61" s="214" t="s">
        <v>63</v>
      </c>
      <c r="BT61" s="215"/>
      <c r="BU61" s="215"/>
      <c r="BV61" s="215"/>
      <c r="BW61" s="215"/>
      <c r="BX61" s="215"/>
      <c r="BY61" s="215"/>
      <c r="BZ61" s="216"/>
      <c r="CA61" s="48" t="s">
        <v>34</v>
      </c>
      <c r="CB61" s="63">
        <f>CB101+CB91+CB89+CB85+CB81+CB74+CB62</f>
        <v>22354529.91</v>
      </c>
      <c r="CC61" s="63">
        <f>CC101+CC91+CC89+CC85+CC81+CC74+CC62</f>
        <v>21910556.91</v>
      </c>
      <c r="CD61" s="63">
        <f>CD101+CD91+CD89+CD85+CD81+CD74+CD62</f>
        <v>21742898.91</v>
      </c>
      <c r="CE61" s="63">
        <f>CE91+CE101</f>
        <v>0</v>
      </c>
    </row>
    <row r="62" spans="1:83" ht="22.5" customHeight="1" x14ac:dyDescent="0.2">
      <c r="A62" s="212" t="s">
        <v>64</v>
      </c>
      <c r="B62" s="213"/>
      <c r="C62" s="213"/>
      <c r="D62" s="213"/>
      <c r="E62" s="213"/>
      <c r="F62" s="213"/>
      <c r="G62" s="213"/>
      <c r="H62" s="213"/>
      <c r="I62" s="213"/>
      <c r="J62" s="213"/>
      <c r="K62" s="213"/>
      <c r="L62" s="213"/>
      <c r="M62" s="213"/>
      <c r="N62" s="213"/>
      <c r="O62" s="213"/>
      <c r="P62" s="213"/>
      <c r="Q62" s="213"/>
      <c r="R62" s="213"/>
      <c r="S62" s="213"/>
      <c r="T62" s="213"/>
      <c r="U62" s="213"/>
      <c r="V62" s="213"/>
      <c r="W62" s="213"/>
      <c r="X62" s="213"/>
      <c r="Y62" s="213"/>
      <c r="Z62" s="213"/>
      <c r="AA62" s="213"/>
      <c r="AB62" s="213"/>
      <c r="AC62" s="213"/>
      <c r="AD62" s="213"/>
      <c r="AE62" s="213"/>
      <c r="AF62" s="213"/>
      <c r="AG62" s="213"/>
      <c r="AH62" s="213"/>
      <c r="AI62" s="213"/>
      <c r="AJ62" s="213"/>
      <c r="AK62" s="213"/>
      <c r="AL62" s="213"/>
      <c r="AM62" s="213"/>
      <c r="AN62" s="213"/>
      <c r="AO62" s="213"/>
      <c r="AP62" s="213"/>
      <c r="AQ62" s="213"/>
      <c r="AR62" s="213"/>
      <c r="AS62" s="213"/>
      <c r="AT62" s="213"/>
      <c r="AU62" s="213"/>
      <c r="AV62" s="213"/>
      <c r="AW62" s="213"/>
      <c r="AX62" s="213"/>
      <c r="AY62" s="213"/>
      <c r="AZ62" s="213"/>
      <c r="BA62" s="213"/>
      <c r="BB62" s="213"/>
      <c r="BC62" s="213"/>
      <c r="BD62" s="213"/>
      <c r="BE62" s="213"/>
      <c r="BF62" s="213"/>
      <c r="BG62" s="213"/>
      <c r="BH62" s="213"/>
      <c r="BI62" s="213"/>
      <c r="BJ62" s="213"/>
      <c r="BK62" s="213"/>
      <c r="BL62" s="213"/>
      <c r="BM62" s="213"/>
      <c r="BN62" s="213"/>
      <c r="BO62" s="213"/>
      <c r="BP62" s="213"/>
      <c r="BQ62" s="213"/>
      <c r="BR62" s="213"/>
      <c r="BS62" s="194" t="s">
        <v>65</v>
      </c>
      <c r="BT62" s="195"/>
      <c r="BU62" s="195"/>
      <c r="BV62" s="195"/>
      <c r="BW62" s="195"/>
      <c r="BX62" s="195"/>
      <c r="BY62" s="195"/>
      <c r="BZ62" s="196"/>
      <c r="CA62" s="46" t="s">
        <v>34</v>
      </c>
      <c r="CB62" s="63">
        <f>CB63+CB64+CB65+CB66</f>
        <v>19019516</v>
      </c>
      <c r="CC62" s="63">
        <f>CC63+CC64+CC65+CC66</f>
        <v>19599770</v>
      </c>
      <c r="CD62" s="63">
        <f>CD63+CD64+CD65+CD66</f>
        <v>20197112</v>
      </c>
      <c r="CE62" s="11" t="s">
        <v>34</v>
      </c>
    </row>
    <row r="63" spans="1:83" ht="22.5" customHeight="1" x14ac:dyDescent="0.2">
      <c r="A63" s="192" t="s">
        <v>66</v>
      </c>
      <c r="B63" s="193"/>
      <c r="C63" s="193"/>
      <c r="D63" s="193"/>
      <c r="E63" s="193"/>
      <c r="F63" s="193"/>
      <c r="G63" s="193"/>
      <c r="H63" s="193"/>
      <c r="I63" s="193"/>
      <c r="J63" s="193"/>
      <c r="K63" s="193"/>
      <c r="L63" s="193"/>
      <c r="M63" s="193"/>
      <c r="N63" s="193"/>
      <c r="O63" s="193"/>
      <c r="P63" s="193"/>
      <c r="Q63" s="193"/>
      <c r="R63" s="193"/>
      <c r="S63" s="193"/>
      <c r="T63" s="193"/>
      <c r="U63" s="193"/>
      <c r="V63" s="193"/>
      <c r="W63" s="193"/>
      <c r="X63" s="193"/>
      <c r="Y63" s="193"/>
      <c r="Z63" s="193"/>
      <c r="AA63" s="193"/>
      <c r="AB63" s="193"/>
      <c r="AC63" s="193"/>
      <c r="AD63" s="193"/>
      <c r="AE63" s="193"/>
      <c r="AF63" s="193"/>
      <c r="AG63" s="193"/>
      <c r="AH63" s="193"/>
      <c r="AI63" s="193"/>
      <c r="AJ63" s="193"/>
      <c r="AK63" s="193"/>
      <c r="AL63" s="193"/>
      <c r="AM63" s="193"/>
      <c r="AN63" s="193"/>
      <c r="AO63" s="193"/>
      <c r="AP63" s="193"/>
      <c r="AQ63" s="193"/>
      <c r="AR63" s="193"/>
      <c r="AS63" s="193"/>
      <c r="AT63" s="193"/>
      <c r="AU63" s="193"/>
      <c r="AV63" s="193"/>
      <c r="AW63" s="193"/>
      <c r="AX63" s="193"/>
      <c r="AY63" s="193"/>
      <c r="AZ63" s="193"/>
      <c r="BA63" s="193"/>
      <c r="BB63" s="193"/>
      <c r="BC63" s="193"/>
      <c r="BD63" s="193"/>
      <c r="BE63" s="193"/>
      <c r="BF63" s="193"/>
      <c r="BG63" s="193"/>
      <c r="BH63" s="193"/>
      <c r="BI63" s="193"/>
      <c r="BJ63" s="193"/>
      <c r="BK63" s="193"/>
      <c r="BL63" s="193"/>
      <c r="BM63" s="193"/>
      <c r="BN63" s="193"/>
      <c r="BO63" s="193"/>
      <c r="BP63" s="193"/>
      <c r="BQ63" s="193"/>
      <c r="BR63" s="193"/>
      <c r="BS63" s="194" t="s">
        <v>67</v>
      </c>
      <c r="BT63" s="195"/>
      <c r="BU63" s="195"/>
      <c r="BV63" s="195"/>
      <c r="BW63" s="195"/>
      <c r="BX63" s="195"/>
      <c r="BY63" s="195"/>
      <c r="BZ63" s="196"/>
      <c r="CA63" s="46" t="s">
        <v>68</v>
      </c>
      <c r="CB63" s="67">
        <f>SUM('Z V 23'!H35:H37)+SUM('Z V 23'!H43:H46)+'S 23'!H27</f>
        <v>14607924</v>
      </c>
      <c r="CC63" s="67">
        <f>SUM('Z V 23'!I35:I37)+SUM('Z V 23'!I43:I46)+'S 23'!I27</f>
        <v>15053587</v>
      </c>
      <c r="CD63" s="67">
        <f>SUM('Z V 23'!J35:J37)+SUM('Z V 23'!J43:J46)+'S 23'!J27</f>
        <v>15512375</v>
      </c>
      <c r="CE63" s="11" t="s">
        <v>34</v>
      </c>
    </row>
    <row r="64" spans="1:83" ht="11.1" customHeight="1" x14ac:dyDescent="0.2">
      <c r="A64" s="223" t="s">
        <v>69</v>
      </c>
      <c r="B64" s="176"/>
      <c r="C64" s="176"/>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c r="AK64" s="176"/>
      <c r="AL64" s="176"/>
      <c r="AM64" s="176"/>
      <c r="AN64" s="176"/>
      <c r="AO64" s="176"/>
      <c r="AP64" s="176"/>
      <c r="AQ64" s="176"/>
      <c r="AR64" s="176"/>
      <c r="AS64" s="176"/>
      <c r="AT64" s="176"/>
      <c r="AU64" s="176"/>
      <c r="AV64" s="176"/>
      <c r="AW64" s="176"/>
      <c r="AX64" s="176"/>
      <c r="AY64" s="176"/>
      <c r="AZ64" s="176"/>
      <c r="BA64" s="176"/>
      <c r="BB64" s="176"/>
      <c r="BC64" s="176"/>
      <c r="BD64" s="176"/>
      <c r="BE64" s="176"/>
      <c r="BF64" s="176"/>
      <c r="BG64" s="176"/>
      <c r="BH64" s="176"/>
      <c r="BI64" s="176"/>
      <c r="BJ64" s="176"/>
      <c r="BK64" s="176"/>
      <c r="BL64" s="176"/>
      <c r="BM64" s="176"/>
      <c r="BN64" s="176"/>
      <c r="BO64" s="176"/>
      <c r="BP64" s="176"/>
      <c r="BQ64" s="176"/>
      <c r="BR64" s="177"/>
      <c r="BS64" s="194" t="s">
        <v>70</v>
      </c>
      <c r="BT64" s="195"/>
      <c r="BU64" s="195"/>
      <c r="BV64" s="195"/>
      <c r="BW64" s="195"/>
      <c r="BX64" s="195"/>
      <c r="BY64" s="195"/>
      <c r="BZ64" s="196"/>
      <c r="CA64" s="46" t="s">
        <v>71</v>
      </c>
      <c r="CB64" s="67">
        <v>0</v>
      </c>
      <c r="CC64" s="67">
        <v>0</v>
      </c>
      <c r="CD64" s="67">
        <v>0</v>
      </c>
      <c r="CE64" s="11" t="s">
        <v>34</v>
      </c>
    </row>
    <row r="65" spans="1:83" ht="22.5" customHeight="1" x14ac:dyDescent="0.2">
      <c r="A65" s="192" t="s">
        <v>72</v>
      </c>
      <c r="B65" s="193"/>
      <c r="C65" s="193"/>
      <c r="D65" s="193"/>
      <c r="E65" s="193"/>
      <c r="F65" s="193"/>
      <c r="G65" s="193"/>
      <c r="H65" s="193"/>
      <c r="I65" s="193"/>
      <c r="J65" s="193"/>
      <c r="K65" s="193"/>
      <c r="L65" s="193"/>
      <c r="M65" s="193"/>
      <c r="N65" s="193"/>
      <c r="O65" s="193"/>
      <c r="P65" s="193"/>
      <c r="Q65" s="193"/>
      <c r="R65" s="193"/>
      <c r="S65" s="193"/>
      <c r="T65" s="193"/>
      <c r="U65" s="193"/>
      <c r="V65" s="193"/>
      <c r="W65" s="193"/>
      <c r="X65" s="193"/>
      <c r="Y65" s="193"/>
      <c r="Z65" s="193"/>
      <c r="AA65" s="193"/>
      <c r="AB65" s="193"/>
      <c r="AC65" s="193"/>
      <c r="AD65" s="193"/>
      <c r="AE65" s="193"/>
      <c r="AF65" s="193"/>
      <c r="AG65" s="193"/>
      <c r="AH65" s="193"/>
      <c r="AI65" s="193"/>
      <c r="AJ65" s="193"/>
      <c r="AK65" s="193"/>
      <c r="AL65" s="193"/>
      <c r="AM65" s="193"/>
      <c r="AN65" s="193"/>
      <c r="AO65" s="193"/>
      <c r="AP65" s="193"/>
      <c r="AQ65" s="193"/>
      <c r="AR65" s="193"/>
      <c r="AS65" s="193"/>
      <c r="AT65" s="193"/>
      <c r="AU65" s="193"/>
      <c r="AV65" s="193"/>
      <c r="AW65" s="193"/>
      <c r="AX65" s="193"/>
      <c r="AY65" s="193"/>
      <c r="AZ65" s="193"/>
      <c r="BA65" s="193"/>
      <c r="BB65" s="193"/>
      <c r="BC65" s="193"/>
      <c r="BD65" s="193"/>
      <c r="BE65" s="193"/>
      <c r="BF65" s="193"/>
      <c r="BG65" s="193"/>
      <c r="BH65" s="193"/>
      <c r="BI65" s="193"/>
      <c r="BJ65" s="193"/>
      <c r="BK65" s="193"/>
      <c r="BL65" s="193"/>
      <c r="BM65" s="193"/>
      <c r="BN65" s="193"/>
      <c r="BO65" s="193"/>
      <c r="BP65" s="193"/>
      <c r="BQ65" s="193"/>
      <c r="BR65" s="193"/>
      <c r="BS65" s="194" t="s">
        <v>73</v>
      </c>
      <c r="BT65" s="195"/>
      <c r="BU65" s="195"/>
      <c r="BV65" s="195"/>
      <c r="BW65" s="195"/>
      <c r="BX65" s="195"/>
      <c r="BY65" s="195"/>
      <c r="BZ65" s="196"/>
      <c r="CA65" s="46" t="s">
        <v>74</v>
      </c>
      <c r="CB65" s="67">
        <v>0</v>
      </c>
      <c r="CC65" s="67">
        <v>0</v>
      </c>
      <c r="CD65" s="67">
        <v>0</v>
      </c>
      <c r="CE65" s="11" t="s">
        <v>34</v>
      </c>
    </row>
    <row r="66" spans="1:83" ht="22.5" customHeight="1" x14ac:dyDescent="0.2">
      <c r="A66" s="192" t="s">
        <v>75</v>
      </c>
      <c r="B66" s="193"/>
      <c r="C66" s="193"/>
      <c r="D66" s="193"/>
      <c r="E66" s="193"/>
      <c r="F66" s="193"/>
      <c r="G66" s="193"/>
      <c r="H66" s="193"/>
      <c r="I66" s="193"/>
      <c r="J66" s="193"/>
      <c r="K66" s="193"/>
      <c r="L66" s="193"/>
      <c r="M66" s="193"/>
      <c r="N66" s="193"/>
      <c r="O66" s="193"/>
      <c r="P66" s="193"/>
      <c r="Q66" s="193"/>
      <c r="R66" s="193"/>
      <c r="S66" s="193"/>
      <c r="T66" s="193"/>
      <c r="U66" s="193"/>
      <c r="V66" s="193"/>
      <c r="W66" s="193"/>
      <c r="X66" s="193"/>
      <c r="Y66" s="193"/>
      <c r="Z66" s="193"/>
      <c r="AA66" s="193"/>
      <c r="AB66" s="193"/>
      <c r="AC66" s="193"/>
      <c r="AD66" s="193"/>
      <c r="AE66" s="193"/>
      <c r="AF66" s="193"/>
      <c r="AG66" s="193"/>
      <c r="AH66" s="193"/>
      <c r="AI66" s="193"/>
      <c r="AJ66" s="193"/>
      <c r="AK66" s="193"/>
      <c r="AL66" s="193"/>
      <c r="AM66" s="193"/>
      <c r="AN66" s="193"/>
      <c r="AO66" s="193"/>
      <c r="AP66" s="193"/>
      <c r="AQ66" s="193"/>
      <c r="AR66" s="193"/>
      <c r="AS66" s="193"/>
      <c r="AT66" s="193"/>
      <c r="AU66" s="193"/>
      <c r="AV66" s="193"/>
      <c r="AW66" s="193"/>
      <c r="AX66" s="193"/>
      <c r="AY66" s="193"/>
      <c r="AZ66" s="193"/>
      <c r="BA66" s="193"/>
      <c r="BB66" s="193"/>
      <c r="BC66" s="193"/>
      <c r="BD66" s="193"/>
      <c r="BE66" s="193"/>
      <c r="BF66" s="193"/>
      <c r="BG66" s="193"/>
      <c r="BH66" s="193"/>
      <c r="BI66" s="193"/>
      <c r="BJ66" s="193"/>
      <c r="BK66" s="193"/>
      <c r="BL66" s="193"/>
      <c r="BM66" s="193"/>
      <c r="BN66" s="193"/>
      <c r="BO66" s="193"/>
      <c r="BP66" s="193"/>
      <c r="BQ66" s="193"/>
      <c r="BR66" s="193"/>
      <c r="BS66" s="194" t="s">
        <v>76</v>
      </c>
      <c r="BT66" s="195"/>
      <c r="BU66" s="195"/>
      <c r="BV66" s="195"/>
      <c r="BW66" s="195"/>
      <c r="BX66" s="195"/>
      <c r="BY66" s="195"/>
      <c r="BZ66" s="196"/>
      <c r="CA66" s="46" t="s">
        <v>77</v>
      </c>
      <c r="CB66" s="67">
        <f>CB67+CB68</f>
        <v>4411592</v>
      </c>
      <c r="CC66" s="67">
        <f>CC67+CC68</f>
        <v>4546183</v>
      </c>
      <c r="CD66" s="67">
        <f>CD67+CD68</f>
        <v>4684737</v>
      </c>
      <c r="CE66" s="11" t="s">
        <v>34</v>
      </c>
    </row>
    <row r="67" spans="1:83" ht="22.5" customHeight="1" x14ac:dyDescent="0.2">
      <c r="A67" s="218" t="s">
        <v>78</v>
      </c>
      <c r="B67" s="219"/>
      <c r="C67" s="219"/>
      <c r="D67" s="219"/>
      <c r="E67" s="219"/>
      <c r="F67" s="219"/>
      <c r="G67" s="219"/>
      <c r="H67" s="219"/>
      <c r="I67" s="219"/>
      <c r="J67" s="219"/>
      <c r="K67" s="219"/>
      <c r="L67" s="219"/>
      <c r="M67" s="219"/>
      <c r="N67" s="219"/>
      <c r="O67" s="219"/>
      <c r="P67" s="219"/>
      <c r="Q67" s="219"/>
      <c r="R67" s="219"/>
      <c r="S67" s="219"/>
      <c r="T67" s="219"/>
      <c r="U67" s="219"/>
      <c r="V67" s="219"/>
      <c r="W67" s="219"/>
      <c r="X67" s="219"/>
      <c r="Y67" s="219"/>
      <c r="Z67" s="219"/>
      <c r="AA67" s="219"/>
      <c r="AB67" s="219"/>
      <c r="AC67" s="219"/>
      <c r="AD67" s="219"/>
      <c r="AE67" s="219"/>
      <c r="AF67" s="219"/>
      <c r="AG67" s="219"/>
      <c r="AH67" s="219"/>
      <c r="AI67" s="219"/>
      <c r="AJ67" s="219"/>
      <c r="AK67" s="219"/>
      <c r="AL67" s="219"/>
      <c r="AM67" s="219"/>
      <c r="AN67" s="219"/>
      <c r="AO67" s="219"/>
      <c r="AP67" s="219"/>
      <c r="AQ67" s="219"/>
      <c r="AR67" s="219"/>
      <c r="AS67" s="219"/>
      <c r="AT67" s="219"/>
      <c r="AU67" s="219"/>
      <c r="AV67" s="219"/>
      <c r="AW67" s="219"/>
      <c r="AX67" s="219"/>
      <c r="AY67" s="219"/>
      <c r="AZ67" s="219"/>
      <c r="BA67" s="219"/>
      <c r="BB67" s="219"/>
      <c r="BC67" s="219"/>
      <c r="BD67" s="219"/>
      <c r="BE67" s="219"/>
      <c r="BF67" s="219"/>
      <c r="BG67" s="219"/>
      <c r="BH67" s="219"/>
      <c r="BI67" s="219"/>
      <c r="BJ67" s="219"/>
      <c r="BK67" s="219"/>
      <c r="BL67" s="219"/>
      <c r="BM67" s="219"/>
      <c r="BN67" s="219"/>
      <c r="BO67" s="219"/>
      <c r="BP67" s="219"/>
      <c r="BQ67" s="219"/>
      <c r="BR67" s="219"/>
      <c r="BS67" s="194" t="s">
        <v>79</v>
      </c>
      <c r="BT67" s="195"/>
      <c r="BU67" s="195"/>
      <c r="BV67" s="195"/>
      <c r="BW67" s="195"/>
      <c r="BX67" s="195"/>
      <c r="BY67" s="195"/>
      <c r="BZ67" s="196"/>
      <c r="CA67" s="46" t="s">
        <v>77</v>
      </c>
      <c r="CB67" s="67">
        <f>SUM('Z V 23'!H38:H40)+SUM('Z V 23'!H47:H50)+SUM('S 23'!H28)</f>
        <v>4411592</v>
      </c>
      <c r="CC67" s="67">
        <f>SUM('Z V 23'!I38:I40)+SUM('Z V 23'!I47:I50)+SUM('S 23'!I28)</f>
        <v>4546183</v>
      </c>
      <c r="CD67" s="67">
        <f>SUM('Z V 23'!J38:J40)+SUM('Z V 23'!J47:J50)+SUM('S 23'!J28)</f>
        <v>4684737</v>
      </c>
      <c r="CE67" s="11" t="s">
        <v>34</v>
      </c>
    </row>
    <row r="68" spans="1:83" ht="11.1" customHeight="1" thickBot="1" x14ac:dyDescent="0.25">
      <c r="A68" s="227" t="s">
        <v>80</v>
      </c>
      <c r="B68" s="220"/>
      <c r="C68" s="220"/>
      <c r="D68" s="220"/>
      <c r="E68" s="220"/>
      <c r="F68" s="220"/>
      <c r="G68" s="220"/>
      <c r="H68" s="220"/>
      <c r="I68" s="220"/>
      <c r="J68" s="220"/>
      <c r="K68" s="220"/>
      <c r="L68" s="220"/>
      <c r="M68" s="220"/>
      <c r="N68" s="220"/>
      <c r="O68" s="220"/>
      <c r="P68" s="220"/>
      <c r="Q68" s="220"/>
      <c r="R68" s="220"/>
      <c r="S68" s="220"/>
      <c r="T68" s="220"/>
      <c r="U68" s="220"/>
      <c r="V68" s="220"/>
      <c r="W68" s="220"/>
      <c r="X68" s="220"/>
      <c r="Y68" s="220"/>
      <c r="Z68" s="220"/>
      <c r="AA68" s="220"/>
      <c r="AB68" s="220"/>
      <c r="AC68" s="220"/>
      <c r="AD68" s="220"/>
      <c r="AE68" s="220"/>
      <c r="AF68" s="220"/>
      <c r="AG68" s="220"/>
      <c r="AH68" s="220"/>
      <c r="AI68" s="220"/>
      <c r="AJ68" s="220"/>
      <c r="AK68" s="220"/>
      <c r="AL68" s="220"/>
      <c r="AM68" s="220"/>
      <c r="AN68" s="220"/>
      <c r="AO68" s="220"/>
      <c r="AP68" s="220"/>
      <c r="AQ68" s="220"/>
      <c r="AR68" s="220"/>
      <c r="AS68" s="220"/>
      <c r="AT68" s="220"/>
      <c r="AU68" s="220"/>
      <c r="AV68" s="220"/>
      <c r="AW68" s="220"/>
      <c r="AX68" s="220"/>
      <c r="AY68" s="220"/>
      <c r="AZ68" s="220"/>
      <c r="BA68" s="220"/>
      <c r="BB68" s="220"/>
      <c r="BC68" s="220"/>
      <c r="BD68" s="220"/>
      <c r="BE68" s="220"/>
      <c r="BF68" s="220"/>
      <c r="BG68" s="220"/>
      <c r="BH68" s="220"/>
      <c r="BI68" s="220"/>
      <c r="BJ68" s="220"/>
      <c r="BK68" s="220"/>
      <c r="BL68" s="220"/>
      <c r="BM68" s="220"/>
      <c r="BN68" s="220"/>
      <c r="BO68" s="220"/>
      <c r="BP68" s="220"/>
      <c r="BQ68" s="220"/>
      <c r="BR68" s="221"/>
      <c r="BS68" s="208" t="s">
        <v>81</v>
      </c>
      <c r="BT68" s="209"/>
      <c r="BU68" s="209"/>
      <c r="BV68" s="209"/>
      <c r="BW68" s="209"/>
      <c r="BX68" s="209"/>
      <c r="BY68" s="209"/>
      <c r="BZ68" s="210"/>
      <c r="CA68" s="44" t="s">
        <v>77</v>
      </c>
      <c r="CB68" s="64">
        <v>0</v>
      </c>
      <c r="CC68" s="64">
        <v>0</v>
      </c>
      <c r="CD68" s="64">
        <v>0</v>
      </c>
      <c r="CE68" s="69" t="s">
        <v>34</v>
      </c>
    </row>
    <row r="69" spans="1:83" ht="11.1" customHeight="1" x14ac:dyDescent="0.2">
      <c r="A69" s="223" t="s">
        <v>82</v>
      </c>
      <c r="B69" s="176"/>
      <c r="C69" s="176"/>
      <c r="D69" s="176"/>
      <c r="E69" s="176"/>
      <c r="F69" s="176"/>
      <c r="G69" s="176"/>
      <c r="H69" s="176"/>
      <c r="I69" s="176"/>
      <c r="J69" s="176"/>
      <c r="K69" s="176"/>
      <c r="L69" s="176"/>
      <c r="M69" s="176"/>
      <c r="N69" s="176"/>
      <c r="O69" s="176"/>
      <c r="P69" s="176"/>
      <c r="Q69" s="176"/>
      <c r="R69" s="176"/>
      <c r="S69" s="176"/>
      <c r="T69" s="176"/>
      <c r="U69" s="176"/>
      <c r="V69" s="176"/>
      <c r="W69" s="176"/>
      <c r="X69" s="176"/>
      <c r="Y69" s="176"/>
      <c r="Z69" s="176"/>
      <c r="AA69" s="176"/>
      <c r="AB69" s="176"/>
      <c r="AC69" s="176"/>
      <c r="AD69" s="176"/>
      <c r="AE69" s="176"/>
      <c r="AF69" s="176"/>
      <c r="AG69" s="176"/>
      <c r="AH69" s="176"/>
      <c r="AI69" s="176"/>
      <c r="AJ69" s="176"/>
      <c r="AK69" s="176"/>
      <c r="AL69" s="176"/>
      <c r="AM69" s="176"/>
      <c r="AN69" s="176"/>
      <c r="AO69" s="176"/>
      <c r="AP69" s="176"/>
      <c r="AQ69" s="176"/>
      <c r="AR69" s="176"/>
      <c r="AS69" s="176"/>
      <c r="AT69" s="176"/>
      <c r="AU69" s="176"/>
      <c r="AV69" s="176"/>
      <c r="AW69" s="176"/>
      <c r="AX69" s="176"/>
      <c r="AY69" s="176"/>
      <c r="AZ69" s="176"/>
      <c r="BA69" s="176"/>
      <c r="BB69" s="176"/>
      <c r="BC69" s="176"/>
      <c r="BD69" s="176"/>
      <c r="BE69" s="176"/>
      <c r="BF69" s="176"/>
      <c r="BG69" s="176"/>
      <c r="BH69" s="176"/>
      <c r="BI69" s="176"/>
      <c r="BJ69" s="176"/>
      <c r="BK69" s="176"/>
      <c r="BL69" s="176"/>
      <c r="BM69" s="176"/>
      <c r="BN69" s="176"/>
      <c r="BO69" s="176"/>
      <c r="BP69" s="176"/>
      <c r="BQ69" s="176"/>
      <c r="BR69" s="177"/>
      <c r="BS69" s="194" t="s">
        <v>83</v>
      </c>
      <c r="BT69" s="195"/>
      <c r="BU69" s="195"/>
      <c r="BV69" s="195"/>
      <c r="BW69" s="195"/>
      <c r="BX69" s="195"/>
      <c r="BY69" s="195"/>
      <c r="BZ69" s="196"/>
      <c r="CA69" s="45" t="s">
        <v>84</v>
      </c>
      <c r="CB69" s="75">
        <v>0</v>
      </c>
      <c r="CC69" s="75">
        <v>0</v>
      </c>
      <c r="CD69" s="75">
        <v>0</v>
      </c>
      <c r="CE69" s="70" t="s">
        <v>34</v>
      </c>
    </row>
    <row r="70" spans="1:83" ht="11.1" customHeight="1" x14ac:dyDescent="0.2">
      <c r="A70" s="192" t="s">
        <v>85</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193"/>
      <c r="AM70" s="193"/>
      <c r="AN70" s="193"/>
      <c r="AO70" s="193"/>
      <c r="AP70" s="193"/>
      <c r="AQ70" s="193"/>
      <c r="AR70" s="193"/>
      <c r="AS70" s="193"/>
      <c r="AT70" s="193"/>
      <c r="AU70" s="193"/>
      <c r="AV70" s="193"/>
      <c r="AW70" s="193"/>
      <c r="AX70" s="193"/>
      <c r="AY70" s="193"/>
      <c r="AZ70" s="193"/>
      <c r="BA70" s="193"/>
      <c r="BB70" s="193"/>
      <c r="BC70" s="193"/>
      <c r="BD70" s="193"/>
      <c r="BE70" s="193"/>
      <c r="BF70" s="193"/>
      <c r="BG70" s="193"/>
      <c r="BH70" s="193"/>
      <c r="BI70" s="193"/>
      <c r="BJ70" s="193"/>
      <c r="BK70" s="193"/>
      <c r="BL70" s="193"/>
      <c r="BM70" s="193"/>
      <c r="BN70" s="193"/>
      <c r="BO70" s="193"/>
      <c r="BP70" s="193"/>
      <c r="BQ70" s="193"/>
      <c r="BR70" s="193"/>
      <c r="BS70" s="194" t="s">
        <v>86</v>
      </c>
      <c r="BT70" s="195"/>
      <c r="BU70" s="195"/>
      <c r="BV70" s="195"/>
      <c r="BW70" s="195"/>
      <c r="BX70" s="195"/>
      <c r="BY70" s="195"/>
      <c r="BZ70" s="196"/>
      <c r="CA70" s="46" t="s">
        <v>87</v>
      </c>
      <c r="CB70" s="75">
        <v>0</v>
      </c>
      <c r="CC70" s="75">
        <v>0</v>
      </c>
      <c r="CD70" s="75">
        <v>0</v>
      </c>
      <c r="CE70" s="11" t="s">
        <v>34</v>
      </c>
    </row>
    <row r="71" spans="1:83" ht="21" customHeight="1" x14ac:dyDescent="0.2">
      <c r="A71" s="192" t="s">
        <v>88</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193"/>
      <c r="AL71" s="193"/>
      <c r="AM71" s="193"/>
      <c r="AN71" s="193"/>
      <c r="AO71" s="193"/>
      <c r="AP71" s="193"/>
      <c r="AQ71" s="193"/>
      <c r="AR71" s="193"/>
      <c r="AS71" s="193"/>
      <c r="AT71" s="193"/>
      <c r="AU71" s="193"/>
      <c r="AV71" s="193"/>
      <c r="AW71" s="193"/>
      <c r="AX71" s="193"/>
      <c r="AY71" s="193"/>
      <c r="AZ71" s="193"/>
      <c r="BA71" s="193"/>
      <c r="BB71" s="193"/>
      <c r="BC71" s="193"/>
      <c r="BD71" s="193"/>
      <c r="BE71" s="193"/>
      <c r="BF71" s="193"/>
      <c r="BG71" s="193"/>
      <c r="BH71" s="193"/>
      <c r="BI71" s="193"/>
      <c r="BJ71" s="193"/>
      <c r="BK71" s="193"/>
      <c r="BL71" s="193"/>
      <c r="BM71" s="193"/>
      <c r="BN71" s="193"/>
      <c r="BO71" s="193"/>
      <c r="BP71" s="193"/>
      <c r="BQ71" s="193"/>
      <c r="BR71" s="193"/>
      <c r="BS71" s="194" t="s">
        <v>89</v>
      </c>
      <c r="BT71" s="195"/>
      <c r="BU71" s="195"/>
      <c r="BV71" s="195"/>
      <c r="BW71" s="195"/>
      <c r="BX71" s="195"/>
      <c r="BY71" s="195"/>
      <c r="BZ71" s="196"/>
      <c r="CA71" s="46" t="s">
        <v>90</v>
      </c>
      <c r="CB71" s="75">
        <v>0</v>
      </c>
      <c r="CC71" s="75">
        <v>0</v>
      </c>
      <c r="CD71" s="75">
        <v>0</v>
      </c>
      <c r="CE71" s="11" t="s">
        <v>34</v>
      </c>
    </row>
    <row r="72" spans="1:83" ht="21.75" customHeight="1" x14ac:dyDescent="0.2">
      <c r="A72" s="218" t="s">
        <v>91</v>
      </c>
      <c r="B72" s="219"/>
      <c r="C72" s="219"/>
      <c r="D72" s="219"/>
      <c r="E72" s="219"/>
      <c r="F72" s="219"/>
      <c r="G72" s="219"/>
      <c r="H72" s="219"/>
      <c r="I72" s="219"/>
      <c r="J72" s="219"/>
      <c r="K72" s="219"/>
      <c r="L72" s="219"/>
      <c r="M72" s="219"/>
      <c r="N72" s="219"/>
      <c r="O72" s="219"/>
      <c r="P72" s="219"/>
      <c r="Q72" s="219"/>
      <c r="R72" s="219"/>
      <c r="S72" s="219"/>
      <c r="T72" s="219"/>
      <c r="U72" s="219"/>
      <c r="V72" s="219"/>
      <c r="W72" s="219"/>
      <c r="X72" s="219"/>
      <c r="Y72" s="219"/>
      <c r="Z72" s="219"/>
      <c r="AA72" s="219"/>
      <c r="AB72" s="219"/>
      <c r="AC72" s="219"/>
      <c r="AD72" s="219"/>
      <c r="AE72" s="219"/>
      <c r="AF72" s="219"/>
      <c r="AG72" s="219"/>
      <c r="AH72" s="219"/>
      <c r="AI72" s="219"/>
      <c r="AJ72" s="219"/>
      <c r="AK72" s="219"/>
      <c r="AL72" s="219"/>
      <c r="AM72" s="219"/>
      <c r="AN72" s="219"/>
      <c r="AO72" s="219"/>
      <c r="AP72" s="219"/>
      <c r="AQ72" s="219"/>
      <c r="AR72" s="219"/>
      <c r="AS72" s="219"/>
      <c r="AT72" s="219"/>
      <c r="AU72" s="219"/>
      <c r="AV72" s="219"/>
      <c r="AW72" s="219"/>
      <c r="AX72" s="219"/>
      <c r="AY72" s="219"/>
      <c r="AZ72" s="219"/>
      <c r="BA72" s="219"/>
      <c r="BB72" s="219"/>
      <c r="BC72" s="219"/>
      <c r="BD72" s="219"/>
      <c r="BE72" s="219"/>
      <c r="BF72" s="219"/>
      <c r="BG72" s="219"/>
      <c r="BH72" s="219"/>
      <c r="BI72" s="219"/>
      <c r="BJ72" s="219"/>
      <c r="BK72" s="219"/>
      <c r="BL72" s="219"/>
      <c r="BM72" s="219"/>
      <c r="BN72" s="219"/>
      <c r="BO72" s="219"/>
      <c r="BP72" s="219"/>
      <c r="BQ72" s="219"/>
      <c r="BR72" s="219"/>
      <c r="BS72" s="194" t="s">
        <v>92</v>
      </c>
      <c r="BT72" s="195"/>
      <c r="BU72" s="195"/>
      <c r="BV72" s="195"/>
      <c r="BW72" s="195"/>
      <c r="BX72" s="195"/>
      <c r="BY72" s="195"/>
      <c r="BZ72" s="196"/>
      <c r="CA72" s="46" t="s">
        <v>90</v>
      </c>
      <c r="CB72" s="75">
        <v>0</v>
      </c>
      <c r="CC72" s="75">
        <v>0</v>
      </c>
      <c r="CD72" s="75">
        <v>0</v>
      </c>
      <c r="CE72" s="11" t="s">
        <v>34</v>
      </c>
    </row>
    <row r="73" spans="1:83" ht="11.1" customHeight="1" x14ac:dyDescent="0.2">
      <c r="A73" s="218" t="s">
        <v>93</v>
      </c>
      <c r="B73" s="219"/>
      <c r="C73" s="219"/>
      <c r="D73" s="219"/>
      <c r="E73" s="219"/>
      <c r="F73" s="219"/>
      <c r="G73" s="219"/>
      <c r="H73" s="219"/>
      <c r="I73" s="219"/>
      <c r="J73" s="219"/>
      <c r="K73" s="219"/>
      <c r="L73" s="219"/>
      <c r="M73" s="219"/>
      <c r="N73" s="219"/>
      <c r="O73" s="219"/>
      <c r="P73" s="219"/>
      <c r="Q73" s="219"/>
      <c r="R73" s="219"/>
      <c r="S73" s="219"/>
      <c r="T73" s="219"/>
      <c r="U73" s="219"/>
      <c r="V73" s="219"/>
      <c r="W73" s="219"/>
      <c r="X73" s="219"/>
      <c r="Y73" s="219"/>
      <c r="Z73" s="219"/>
      <c r="AA73" s="219"/>
      <c r="AB73" s="219"/>
      <c r="AC73" s="219"/>
      <c r="AD73" s="219"/>
      <c r="AE73" s="219"/>
      <c r="AF73" s="219"/>
      <c r="AG73" s="219"/>
      <c r="AH73" s="219"/>
      <c r="AI73" s="219"/>
      <c r="AJ73" s="219"/>
      <c r="AK73" s="219"/>
      <c r="AL73" s="219"/>
      <c r="AM73" s="219"/>
      <c r="AN73" s="219"/>
      <c r="AO73" s="219"/>
      <c r="AP73" s="219"/>
      <c r="AQ73" s="219"/>
      <c r="AR73" s="219"/>
      <c r="AS73" s="219"/>
      <c r="AT73" s="219"/>
      <c r="AU73" s="219"/>
      <c r="AV73" s="219"/>
      <c r="AW73" s="219"/>
      <c r="AX73" s="219"/>
      <c r="AY73" s="219"/>
      <c r="AZ73" s="219"/>
      <c r="BA73" s="219"/>
      <c r="BB73" s="219"/>
      <c r="BC73" s="219"/>
      <c r="BD73" s="219"/>
      <c r="BE73" s="219"/>
      <c r="BF73" s="219"/>
      <c r="BG73" s="219"/>
      <c r="BH73" s="219"/>
      <c r="BI73" s="219"/>
      <c r="BJ73" s="219"/>
      <c r="BK73" s="219"/>
      <c r="BL73" s="219"/>
      <c r="BM73" s="219"/>
      <c r="BN73" s="219"/>
      <c r="BO73" s="219"/>
      <c r="BP73" s="219"/>
      <c r="BQ73" s="219"/>
      <c r="BR73" s="219"/>
      <c r="BS73" s="194" t="s">
        <v>94</v>
      </c>
      <c r="BT73" s="195"/>
      <c r="BU73" s="195"/>
      <c r="BV73" s="195"/>
      <c r="BW73" s="195"/>
      <c r="BX73" s="195"/>
      <c r="BY73" s="195"/>
      <c r="BZ73" s="196"/>
      <c r="CA73" s="46" t="s">
        <v>90</v>
      </c>
      <c r="CB73" s="75">
        <v>0</v>
      </c>
      <c r="CC73" s="75">
        <v>0</v>
      </c>
      <c r="CD73" s="75">
        <v>0</v>
      </c>
      <c r="CE73" s="11" t="s">
        <v>34</v>
      </c>
    </row>
    <row r="74" spans="1:83" ht="11.1" customHeight="1" x14ac:dyDescent="0.2">
      <c r="A74" s="224" t="s">
        <v>95</v>
      </c>
      <c r="B74" s="225"/>
      <c r="C74" s="225"/>
      <c r="D74" s="225"/>
      <c r="E74" s="225"/>
      <c r="F74" s="225"/>
      <c r="G74" s="225"/>
      <c r="H74" s="225"/>
      <c r="I74" s="225"/>
      <c r="J74" s="225"/>
      <c r="K74" s="225"/>
      <c r="L74" s="225"/>
      <c r="M74" s="225"/>
      <c r="N74" s="225"/>
      <c r="O74" s="225"/>
      <c r="P74" s="225"/>
      <c r="Q74" s="225"/>
      <c r="R74" s="225"/>
      <c r="S74" s="225"/>
      <c r="T74" s="225"/>
      <c r="U74" s="225"/>
      <c r="V74" s="225"/>
      <c r="W74" s="225"/>
      <c r="X74" s="225"/>
      <c r="Y74" s="225"/>
      <c r="Z74" s="225"/>
      <c r="AA74" s="225"/>
      <c r="AB74" s="225"/>
      <c r="AC74" s="225"/>
      <c r="AD74" s="225"/>
      <c r="AE74" s="225"/>
      <c r="AF74" s="225"/>
      <c r="AG74" s="225"/>
      <c r="AH74" s="225"/>
      <c r="AI74" s="225"/>
      <c r="AJ74" s="225"/>
      <c r="AK74" s="225"/>
      <c r="AL74" s="225"/>
      <c r="AM74" s="225"/>
      <c r="AN74" s="225"/>
      <c r="AO74" s="225"/>
      <c r="AP74" s="225"/>
      <c r="AQ74" s="225"/>
      <c r="AR74" s="225"/>
      <c r="AS74" s="225"/>
      <c r="AT74" s="225"/>
      <c r="AU74" s="225"/>
      <c r="AV74" s="225"/>
      <c r="AW74" s="225"/>
      <c r="AX74" s="225"/>
      <c r="AY74" s="225"/>
      <c r="AZ74" s="225"/>
      <c r="BA74" s="225"/>
      <c r="BB74" s="225"/>
      <c r="BC74" s="225"/>
      <c r="BD74" s="225"/>
      <c r="BE74" s="225"/>
      <c r="BF74" s="225"/>
      <c r="BG74" s="225"/>
      <c r="BH74" s="225"/>
      <c r="BI74" s="225"/>
      <c r="BJ74" s="225"/>
      <c r="BK74" s="225"/>
      <c r="BL74" s="225"/>
      <c r="BM74" s="225"/>
      <c r="BN74" s="225"/>
      <c r="BO74" s="225"/>
      <c r="BP74" s="225"/>
      <c r="BQ74" s="225"/>
      <c r="BR74" s="225"/>
      <c r="BS74" s="194" t="s">
        <v>96</v>
      </c>
      <c r="BT74" s="195"/>
      <c r="BU74" s="195"/>
      <c r="BV74" s="195"/>
      <c r="BW74" s="195"/>
      <c r="BX74" s="195"/>
      <c r="BY74" s="195"/>
      <c r="BZ74" s="196"/>
      <c r="CA74" s="46" t="s">
        <v>97</v>
      </c>
      <c r="CB74" s="76">
        <f>CB80+CB79+CB78+CB75</f>
        <v>0</v>
      </c>
      <c r="CC74" s="76">
        <f>CC80+CC79+CC78+CC75</f>
        <v>0</v>
      </c>
      <c r="CD74" s="76">
        <f>CD80+CD79+CD78+CD75</f>
        <v>0</v>
      </c>
      <c r="CE74" s="11" t="s">
        <v>34</v>
      </c>
    </row>
    <row r="75" spans="1:83" ht="21.75" customHeight="1" x14ac:dyDescent="0.2">
      <c r="A75" s="192" t="s">
        <v>98</v>
      </c>
      <c r="B75" s="193"/>
      <c r="C75" s="193"/>
      <c r="D75" s="193"/>
      <c r="E75" s="193"/>
      <c r="F75" s="193"/>
      <c r="G75" s="193"/>
      <c r="H75" s="193"/>
      <c r="I75" s="193"/>
      <c r="J75" s="193"/>
      <c r="K75" s="193"/>
      <c r="L75" s="193"/>
      <c r="M75" s="193"/>
      <c r="N75" s="193"/>
      <c r="O75" s="193"/>
      <c r="P75" s="193"/>
      <c r="Q75" s="193"/>
      <c r="R75" s="193"/>
      <c r="S75" s="193"/>
      <c r="T75" s="193"/>
      <c r="U75" s="193"/>
      <c r="V75" s="193"/>
      <c r="W75" s="193"/>
      <c r="X75" s="193"/>
      <c r="Y75" s="193"/>
      <c r="Z75" s="193"/>
      <c r="AA75" s="193"/>
      <c r="AB75" s="193"/>
      <c r="AC75" s="193"/>
      <c r="AD75" s="193"/>
      <c r="AE75" s="193"/>
      <c r="AF75" s="193"/>
      <c r="AG75" s="193"/>
      <c r="AH75" s="193"/>
      <c r="AI75" s="193"/>
      <c r="AJ75" s="193"/>
      <c r="AK75" s="193"/>
      <c r="AL75" s="193"/>
      <c r="AM75" s="193"/>
      <c r="AN75" s="193"/>
      <c r="AO75" s="193"/>
      <c r="AP75" s="193"/>
      <c r="AQ75" s="193"/>
      <c r="AR75" s="193"/>
      <c r="AS75" s="193"/>
      <c r="AT75" s="193"/>
      <c r="AU75" s="193"/>
      <c r="AV75" s="193"/>
      <c r="AW75" s="193"/>
      <c r="AX75" s="193"/>
      <c r="AY75" s="193"/>
      <c r="AZ75" s="193"/>
      <c r="BA75" s="193"/>
      <c r="BB75" s="193"/>
      <c r="BC75" s="193"/>
      <c r="BD75" s="193"/>
      <c r="BE75" s="193"/>
      <c r="BF75" s="193"/>
      <c r="BG75" s="193"/>
      <c r="BH75" s="193"/>
      <c r="BI75" s="193"/>
      <c r="BJ75" s="193"/>
      <c r="BK75" s="193"/>
      <c r="BL75" s="193"/>
      <c r="BM75" s="193"/>
      <c r="BN75" s="193"/>
      <c r="BO75" s="193"/>
      <c r="BP75" s="193"/>
      <c r="BQ75" s="193"/>
      <c r="BR75" s="193"/>
      <c r="BS75" s="194" t="s">
        <v>99</v>
      </c>
      <c r="BT75" s="195"/>
      <c r="BU75" s="195"/>
      <c r="BV75" s="195"/>
      <c r="BW75" s="195"/>
      <c r="BX75" s="195"/>
      <c r="BY75" s="195"/>
      <c r="BZ75" s="196"/>
      <c r="CA75" s="46" t="s">
        <v>100</v>
      </c>
      <c r="CB75" s="67">
        <f>CB76</f>
        <v>0</v>
      </c>
      <c r="CC75" s="67">
        <f>CC76</f>
        <v>0</v>
      </c>
      <c r="CD75" s="67">
        <f>CD76</f>
        <v>0</v>
      </c>
      <c r="CE75" s="11" t="s">
        <v>34</v>
      </c>
    </row>
    <row r="76" spans="1:83" ht="33.75" customHeight="1" x14ac:dyDescent="0.2">
      <c r="A76" s="218" t="s">
        <v>101</v>
      </c>
      <c r="B76" s="219"/>
      <c r="C76" s="219"/>
      <c r="D76" s="219"/>
      <c r="E76" s="219"/>
      <c r="F76" s="219"/>
      <c r="G76" s="219"/>
      <c r="H76" s="219"/>
      <c r="I76" s="219"/>
      <c r="J76" s="219"/>
      <c r="K76" s="219"/>
      <c r="L76" s="219"/>
      <c r="M76" s="219"/>
      <c r="N76" s="219"/>
      <c r="O76" s="219"/>
      <c r="P76" s="219"/>
      <c r="Q76" s="219"/>
      <c r="R76" s="219"/>
      <c r="S76" s="219"/>
      <c r="T76" s="219"/>
      <c r="U76" s="219"/>
      <c r="V76" s="219"/>
      <c r="W76" s="219"/>
      <c r="X76" s="219"/>
      <c r="Y76" s="219"/>
      <c r="Z76" s="219"/>
      <c r="AA76" s="219"/>
      <c r="AB76" s="219"/>
      <c r="AC76" s="219"/>
      <c r="AD76" s="219"/>
      <c r="AE76" s="219"/>
      <c r="AF76" s="219"/>
      <c r="AG76" s="219"/>
      <c r="AH76" s="219"/>
      <c r="AI76" s="219"/>
      <c r="AJ76" s="219"/>
      <c r="AK76" s="219"/>
      <c r="AL76" s="219"/>
      <c r="AM76" s="219"/>
      <c r="AN76" s="219"/>
      <c r="AO76" s="219"/>
      <c r="AP76" s="219"/>
      <c r="AQ76" s="219"/>
      <c r="AR76" s="219"/>
      <c r="AS76" s="219"/>
      <c r="AT76" s="219"/>
      <c r="AU76" s="219"/>
      <c r="AV76" s="219"/>
      <c r="AW76" s="219"/>
      <c r="AX76" s="219"/>
      <c r="AY76" s="219"/>
      <c r="AZ76" s="219"/>
      <c r="BA76" s="219"/>
      <c r="BB76" s="219"/>
      <c r="BC76" s="219"/>
      <c r="BD76" s="219"/>
      <c r="BE76" s="219"/>
      <c r="BF76" s="219"/>
      <c r="BG76" s="219"/>
      <c r="BH76" s="219"/>
      <c r="BI76" s="219"/>
      <c r="BJ76" s="219"/>
      <c r="BK76" s="219"/>
      <c r="BL76" s="219"/>
      <c r="BM76" s="219"/>
      <c r="BN76" s="219"/>
      <c r="BO76" s="219"/>
      <c r="BP76" s="219"/>
      <c r="BQ76" s="219"/>
      <c r="BR76" s="219"/>
      <c r="BS76" s="194" t="s">
        <v>102</v>
      </c>
      <c r="BT76" s="195"/>
      <c r="BU76" s="195"/>
      <c r="BV76" s="195"/>
      <c r="BW76" s="195"/>
      <c r="BX76" s="195"/>
      <c r="BY76" s="195"/>
      <c r="BZ76" s="196"/>
      <c r="CA76" s="46" t="s">
        <v>103</v>
      </c>
      <c r="CB76" s="67">
        <v>0</v>
      </c>
      <c r="CC76" s="67">
        <v>0</v>
      </c>
      <c r="CD76" s="67">
        <v>0</v>
      </c>
      <c r="CE76" s="11" t="s">
        <v>34</v>
      </c>
    </row>
    <row r="77" spans="1:83" ht="11.1" customHeight="1" x14ac:dyDescent="0.2">
      <c r="A77" s="218"/>
      <c r="B77" s="218"/>
      <c r="C77" s="218"/>
      <c r="D77" s="218"/>
      <c r="E77" s="218"/>
      <c r="F77" s="218"/>
      <c r="G77" s="218"/>
      <c r="H77" s="218"/>
      <c r="I77" s="218"/>
      <c r="J77" s="218"/>
      <c r="K77" s="218"/>
      <c r="L77" s="218"/>
      <c r="M77" s="218"/>
      <c r="N77" s="218"/>
      <c r="O77" s="218"/>
      <c r="P77" s="218"/>
      <c r="Q77" s="218"/>
      <c r="R77" s="218"/>
      <c r="S77" s="218"/>
      <c r="T77" s="218"/>
      <c r="U77" s="218"/>
      <c r="V77" s="218"/>
      <c r="W77" s="218"/>
      <c r="X77" s="218"/>
      <c r="Y77" s="218"/>
      <c r="Z77" s="218"/>
      <c r="AA77" s="218"/>
      <c r="AB77" s="218"/>
      <c r="AC77" s="218"/>
      <c r="AD77" s="218"/>
      <c r="AE77" s="218"/>
      <c r="AF77" s="218"/>
      <c r="AG77" s="218"/>
      <c r="AH77" s="218"/>
      <c r="AI77" s="218"/>
      <c r="AJ77" s="218"/>
      <c r="AK77" s="218"/>
      <c r="AL77" s="218"/>
      <c r="AM77" s="218"/>
      <c r="AN77" s="218"/>
      <c r="AO77" s="218"/>
      <c r="AP77" s="218"/>
      <c r="AQ77" s="218"/>
      <c r="AR77" s="218"/>
      <c r="AS77" s="218"/>
      <c r="AT77" s="218"/>
      <c r="AU77" s="218"/>
      <c r="AV77" s="218"/>
      <c r="AW77" s="218"/>
      <c r="AX77" s="218"/>
      <c r="AY77" s="218"/>
      <c r="AZ77" s="218"/>
      <c r="BA77" s="218"/>
      <c r="BB77" s="218"/>
      <c r="BC77" s="218"/>
      <c r="BD77" s="218"/>
      <c r="BE77" s="218"/>
      <c r="BF77" s="218"/>
      <c r="BG77" s="218"/>
      <c r="BH77" s="218"/>
      <c r="BI77" s="218"/>
      <c r="BJ77" s="218"/>
      <c r="BK77" s="218"/>
      <c r="BL77" s="218"/>
      <c r="BM77" s="218"/>
      <c r="BN77" s="218"/>
      <c r="BO77" s="218"/>
      <c r="BP77" s="218"/>
      <c r="BQ77" s="218"/>
      <c r="BR77" s="226"/>
      <c r="BS77" s="194"/>
      <c r="BT77" s="195"/>
      <c r="BU77" s="195"/>
      <c r="BV77" s="195"/>
      <c r="BW77" s="195"/>
      <c r="BX77" s="195"/>
      <c r="BY77" s="195"/>
      <c r="BZ77" s="196"/>
      <c r="CA77" s="46"/>
      <c r="CB77" s="67"/>
      <c r="CC77" s="67"/>
      <c r="CD77" s="67"/>
      <c r="CE77" s="11"/>
    </row>
    <row r="78" spans="1:83" ht="21.75" customHeight="1" x14ac:dyDescent="0.2">
      <c r="A78" s="192" t="s">
        <v>104</v>
      </c>
      <c r="B78" s="193"/>
      <c r="C78" s="193"/>
      <c r="D78" s="193"/>
      <c r="E78" s="193"/>
      <c r="F78" s="193"/>
      <c r="G78" s="193"/>
      <c r="H78" s="193"/>
      <c r="I78" s="193"/>
      <c r="J78" s="193"/>
      <c r="K78" s="193"/>
      <c r="L78" s="193"/>
      <c r="M78" s="193"/>
      <c r="N78" s="193"/>
      <c r="O78" s="193"/>
      <c r="P78" s="193"/>
      <c r="Q78" s="193"/>
      <c r="R78" s="193"/>
      <c r="S78" s="193"/>
      <c r="T78" s="193"/>
      <c r="U78" s="193"/>
      <c r="V78" s="193"/>
      <c r="W78" s="193"/>
      <c r="X78" s="193"/>
      <c r="Y78" s="193"/>
      <c r="Z78" s="193"/>
      <c r="AA78" s="193"/>
      <c r="AB78" s="193"/>
      <c r="AC78" s="193"/>
      <c r="AD78" s="193"/>
      <c r="AE78" s="193"/>
      <c r="AF78" s="193"/>
      <c r="AG78" s="193"/>
      <c r="AH78" s="193"/>
      <c r="AI78" s="193"/>
      <c r="AJ78" s="193"/>
      <c r="AK78" s="193"/>
      <c r="AL78" s="193"/>
      <c r="AM78" s="193"/>
      <c r="AN78" s="193"/>
      <c r="AO78" s="193"/>
      <c r="AP78" s="193"/>
      <c r="AQ78" s="193"/>
      <c r="AR78" s="193"/>
      <c r="AS78" s="193"/>
      <c r="AT78" s="193"/>
      <c r="AU78" s="193"/>
      <c r="AV78" s="193"/>
      <c r="AW78" s="193"/>
      <c r="AX78" s="193"/>
      <c r="AY78" s="193"/>
      <c r="AZ78" s="193"/>
      <c r="BA78" s="193"/>
      <c r="BB78" s="193"/>
      <c r="BC78" s="193"/>
      <c r="BD78" s="193"/>
      <c r="BE78" s="193"/>
      <c r="BF78" s="193"/>
      <c r="BG78" s="193"/>
      <c r="BH78" s="193"/>
      <c r="BI78" s="193"/>
      <c r="BJ78" s="193"/>
      <c r="BK78" s="193"/>
      <c r="BL78" s="193"/>
      <c r="BM78" s="193"/>
      <c r="BN78" s="193"/>
      <c r="BO78" s="193"/>
      <c r="BP78" s="193"/>
      <c r="BQ78" s="193"/>
      <c r="BR78" s="193"/>
      <c r="BS78" s="194" t="s">
        <v>105</v>
      </c>
      <c r="BT78" s="195"/>
      <c r="BU78" s="195"/>
      <c r="BV78" s="195"/>
      <c r="BW78" s="195"/>
      <c r="BX78" s="195"/>
      <c r="BY78" s="195"/>
      <c r="BZ78" s="196"/>
      <c r="CA78" s="46" t="s">
        <v>106</v>
      </c>
      <c r="CB78" s="67">
        <v>0</v>
      </c>
      <c r="CC78" s="67">
        <v>0</v>
      </c>
      <c r="CD78" s="67">
        <v>0</v>
      </c>
      <c r="CE78" s="11" t="s">
        <v>34</v>
      </c>
    </row>
    <row r="79" spans="1:83" ht="33.75" customHeight="1" x14ac:dyDescent="0.2">
      <c r="A79" s="192" t="s">
        <v>107</v>
      </c>
      <c r="B79" s="193"/>
      <c r="C79" s="193"/>
      <c r="D79" s="193"/>
      <c r="E79" s="193"/>
      <c r="F79" s="193"/>
      <c r="G79" s="193"/>
      <c r="H79" s="193"/>
      <c r="I79" s="193"/>
      <c r="J79" s="193"/>
      <c r="K79" s="193"/>
      <c r="L79" s="193"/>
      <c r="M79" s="193"/>
      <c r="N79" s="193"/>
      <c r="O79" s="193"/>
      <c r="P79" s="193"/>
      <c r="Q79" s="193"/>
      <c r="R79" s="193"/>
      <c r="S79" s="193"/>
      <c r="T79" s="193"/>
      <c r="U79" s="193"/>
      <c r="V79" s="193"/>
      <c r="W79" s="193"/>
      <c r="X79" s="193"/>
      <c r="Y79" s="193"/>
      <c r="Z79" s="193"/>
      <c r="AA79" s="193"/>
      <c r="AB79" s="193"/>
      <c r="AC79" s="193"/>
      <c r="AD79" s="193"/>
      <c r="AE79" s="193"/>
      <c r="AF79" s="193"/>
      <c r="AG79" s="193"/>
      <c r="AH79" s="193"/>
      <c r="AI79" s="193"/>
      <c r="AJ79" s="193"/>
      <c r="AK79" s="193"/>
      <c r="AL79" s="193"/>
      <c r="AM79" s="193"/>
      <c r="AN79" s="193"/>
      <c r="AO79" s="193"/>
      <c r="AP79" s="193"/>
      <c r="AQ79" s="193"/>
      <c r="AR79" s="193"/>
      <c r="AS79" s="193"/>
      <c r="AT79" s="193"/>
      <c r="AU79" s="193"/>
      <c r="AV79" s="193"/>
      <c r="AW79" s="193"/>
      <c r="AX79" s="193"/>
      <c r="AY79" s="193"/>
      <c r="AZ79" s="193"/>
      <c r="BA79" s="193"/>
      <c r="BB79" s="193"/>
      <c r="BC79" s="193"/>
      <c r="BD79" s="193"/>
      <c r="BE79" s="193"/>
      <c r="BF79" s="193"/>
      <c r="BG79" s="193"/>
      <c r="BH79" s="193"/>
      <c r="BI79" s="193"/>
      <c r="BJ79" s="193"/>
      <c r="BK79" s="193"/>
      <c r="BL79" s="193"/>
      <c r="BM79" s="193"/>
      <c r="BN79" s="193"/>
      <c r="BO79" s="193"/>
      <c r="BP79" s="193"/>
      <c r="BQ79" s="193"/>
      <c r="BR79" s="193"/>
      <c r="BS79" s="194" t="s">
        <v>108</v>
      </c>
      <c r="BT79" s="195"/>
      <c r="BU79" s="195"/>
      <c r="BV79" s="195"/>
      <c r="BW79" s="195"/>
      <c r="BX79" s="195"/>
      <c r="BY79" s="195"/>
      <c r="BZ79" s="196"/>
      <c r="CA79" s="46" t="s">
        <v>109</v>
      </c>
      <c r="CB79" s="67">
        <v>0</v>
      </c>
      <c r="CC79" s="67">
        <v>0</v>
      </c>
      <c r="CD79" s="67">
        <v>0</v>
      </c>
      <c r="CE79" s="11" t="s">
        <v>34</v>
      </c>
    </row>
    <row r="80" spans="1:83" ht="11.1" customHeight="1" x14ac:dyDescent="0.2">
      <c r="A80" s="192" t="s">
        <v>110</v>
      </c>
      <c r="B80" s="193"/>
      <c r="C80" s="193"/>
      <c r="D80" s="193"/>
      <c r="E80" s="193"/>
      <c r="F80" s="193"/>
      <c r="G80" s="193"/>
      <c r="H80" s="193"/>
      <c r="I80" s="193"/>
      <c r="J80" s="193"/>
      <c r="K80" s="193"/>
      <c r="L80" s="193"/>
      <c r="M80" s="193"/>
      <c r="N80" s="193"/>
      <c r="O80" s="193"/>
      <c r="P80" s="193"/>
      <c r="Q80" s="193"/>
      <c r="R80" s="193"/>
      <c r="S80" s="193"/>
      <c r="T80" s="193"/>
      <c r="U80" s="193"/>
      <c r="V80" s="193"/>
      <c r="W80" s="193"/>
      <c r="X80" s="193"/>
      <c r="Y80" s="193"/>
      <c r="Z80" s="193"/>
      <c r="AA80" s="193"/>
      <c r="AB80" s="193"/>
      <c r="AC80" s="193"/>
      <c r="AD80" s="193"/>
      <c r="AE80" s="193"/>
      <c r="AF80" s="193"/>
      <c r="AG80" s="193"/>
      <c r="AH80" s="193"/>
      <c r="AI80" s="193"/>
      <c r="AJ80" s="193"/>
      <c r="AK80" s="193"/>
      <c r="AL80" s="193"/>
      <c r="AM80" s="193"/>
      <c r="AN80" s="193"/>
      <c r="AO80" s="193"/>
      <c r="AP80" s="193"/>
      <c r="AQ80" s="193"/>
      <c r="AR80" s="193"/>
      <c r="AS80" s="193"/>
      <c r="AT80" s="193"/>
      <c r="AU80" s="193"/>
      <c r="AV80" s="193"/>
      <c r="AW80" s="193"/>
      <c r="AX80" s="193"/>
      <c r="AY80" s="193"/>
      <c r="AZ80" s="193"/>
      <c r="BA80" s="193"/>
      <c r="BB80" s="193"/>
      <c r="BC80" s="193"/>
      <c r="BD80" s="193"/>
      <c r="BE80" s="193"/>
      <c r="BF80" s="193"/>
      <c r="BG80" s="193"/>
      <c r="BH80" s="193"/>
      <c r="BI80" s="193"/>
      <c r="BJ80" s="193"/>
      <c r="BK80" s="193"/>
      <c r="BL80" s="193"/>
      <c r="BM80" s="193"/>
      <c r="BN80" s="193"/>
      <c r="BO80" s="193"/>
      <c r="BP80" s="193"/>
      <c r="BQ80" s="193"/>
      <c r="BR80" s="193"/>
      <c r="BS80" s="194" t="s">
        <v>111</v>
      </c>
      <c r="BT80" s="195"/>
      <c r="BU80" s="195"/>
      <c r="BV80" s="195"/>
      <c r="BW80" s="195"/>
      <c r="BX80" s="195"/>
      <c r="BY80" s="195"/>
      <c r="BZ80" s="196"/>
      <c r="CA80" s="46" t="s">
        <v>112</v>
      </c>
      <c r="CB80" s="67">
        <v>0</v>
      </c>
      <c r="CC80" s="67">
        <v>0</v>
      </c>
      <c r="CD80" s="67">
        <v>0</v>
      </c>
      <c r="CE80" s="11" t="s">
        <v>34</v>
      </c>
    </row>
    <row r="81" spans="1:83" ht="11.1" customHeight="1" x14ac:dyDescent="0.2">
      <c r="A81" s="224" t="s">
        <v>113</v>
      </c>
      <c r="B81" s="225"/>
      <c r="C81" s="225"/>
      <c r="D81" s="225"/>
      <c r="E81" s="225"/>
      <c r="F81" s="225"/>
      <c r="G81" s="225"/>
      <c r="H81" s="225"/>
      <c r="I81" s="225"/>
      <c r="J81" s="225"/>
      <c r="K81" s="225"/>
      <c r="L81" s="225"/>
      <c r="M81" s="225"/>
      <c r="N81" s="225"/>
      <c r="O81" s="225"/>
      <c r="P81" s="225"/>
      <c r="Q81" s="225"/>
      <c r="R81" s="225"/>
      <c r="S81" s="225"/>
      <c r="T81" s="225"/>
      <c r="U81" s="225"/>
      <c r="V81" s="225"/>
      <c r="W81" s="225"/>
      <c r="X81" s="225"/>
      <c r="Y81" s="225"/>
      <c r="Z81" s="225"/>
      <c r="AA81" s="225"/>
      <c r="AB81" s="225"/>
      <c r="AC81" s="225"/>
      <c r="AD81" s="225"/>
      <c r="AE81" s="225"/>
      <c r="AF81" s="225"/>
      <c r="AG81" s="225"/>
      <c r="AH81" s="225"/>
      <c r="AI81" s="225"/>
      <c r="AJ81" s="225"/>
      <c r="AK81" s="225"/>
      <c r="AL81" s="225"/>
      <c r="AM81" s="225"/>
      <c r="AN81" s="225"/>
      <c r="AO81" s="225"/>
      <c r="AP81" s="225"/>
      <c r="AQ81" s="225"/>
      <c r="AR81" s="225"/>
      <c r="AS81" s="225"/>
      <c r="AT81" s="225"/>
      <c r="AU81" s="225"/>
      <c r="AV81" s="225"/>
      <c r="AW81" s="225"/>
      <c r="AX81" s="225"/>
      <c r="AY81" s="225"/>
      <c r="AZ81" s="225"/>
      <c r="BA81" s="225"/>
      <c r="BB81" s="225"/>
      <c r="BC81" s="225"/>
      <c r="BD81" s="225"/>
      <c r="BE81" s="225"/>
      <c r="BF81" s="225"/>
      <c r="BG81" s="225"/>
      <c r="BH81" s="225"/>
      <c r="BI81" s="225"/>
      <c r="BJ81" s="225"/>
      <c r="BK81" s="225"/>
      <c r="BL81" s="225"/>
      <c r="BM81" s="225"/>
      <c r="BN81" s="225"/>
      <c r="BO81" s="225"/>
      <c r="BP81" s="225"/>
      <c r="BQ81" s="225"/>
      <c r="BR81" s="225"/>
      <c r="BS81" s="194" t="s">
        <v>114</v>
      </c>
      <c r="BT81" s="195"/>
      <c r="BU81" s="195"/>
      <c r="BV81" s="195"/>
      <c r="BW81" s="195"/>
      <c r="BX81" s="195"/>
      <c r="BY81" s="195"/>
      <c r="BZ81" s="196"/>
      <c r="CA81" s="46" t="s">
        <v>115</v>
      </c>
      <c r="CB81" s="63">
        <f>CB84+CB83+CB82</f>
        <v>116200</v>
      </c>
      <c r="CC81" s="63">
        <f>CC84+CC83+CC82</f>
        <v>115200</v>
      </c>
      <c r="CD81" s="63">
        <f>CD84+CD83+CD82</f>
        <v>115200</v>
      </c>
      <c r="CE81" s="11" t="s">
        <v>34</v>
      </c>
    </row>
    <row r="82" spans="1:83" ht="21.75" customHeight="1" x14ac:dyDescent="0.2">
      <c r="A82" s="192" t="s">
        <v>116</v>
      </c>
      <c r="B82" s="193"/>
      <c r="C82" s="193"/>
      <c r="D82" s="193"/>
      <c r="E82" s="193"/>
      <c r="F82" s="193"/>
      <c r="G82" s="193"/>
      <c r="H82" s="193"/>
      <c r="I82" s="193"/>
      <c r="J82" s="193"/>
      <c r="K82" s="193"/>
      <c r="L82" s="193"/>
      <c r="M82" s="193"/>
      <c r="N82" s="193"/>
      <c r="O82" s="193"/>
      <c r="P82" s="193"/>
      <c r="Q82" s="193"/>
      <c r="R82" s="193"/>
      <c r="S82" s="193"/>
      <c r="T82" s="193"/>
      <c r="U82" s="193"/>
      <c r="V82" s="193"/>
      <c r="W82" s="193"/>
      <c r="X82" s="193"/>
      <c r="Y82" s="193"/>
      <c r="Z82" s="193"/>
      <c r="AA82" s="193"/>
      <c r="AB82" s="193"/>
      <c r="AC82" s="193"/>
      <c r="AD82" s="193"/>
      <c r="AE82" s="193"/>
      <c r="AF82" s="193"/>
      <c r="AG82" s="193"/>
      <c r="AH82" s="193"/>
      <c r="AI82" s="193"/>
      <c r="AJ82" s="193"/>
      <c r="AK82" s="193"/>
      <c r="AL82" s="193"/>
      <c r="AM82" s="193"/>
      <c r="AN82" s="193"/>
      <c r="AO82" s="193"/>
      <c r="AP82" s="193"/>
      <c r="AQ82" s="193"/>
      <c r="AR82" s="193"/>
      <c r="AS82" s="193"/>
      <c r="AT82" s="193"/>
      <c r="AU82" s="193"/>
      <c r="AV82" s="193"/>
      <c r="AW82" s="193"/>
      <c r="AX82" s="193"/>
      <c r="AY82" s="193"/>
      <c r="AZ82" s="193"/>
      <c r="BA82" s="193"/>
      <c r="BB82" s="193"/>
      <c r="BC82" s="193"/>
      <c r="BD82" s="193"/>
      <c r="BE82" s="193"/>
      <c r="BF82" s="193"/>
      <c r="BG82" s="193"/>
      <c r="BH82" s="193"/>
      <c r="BI82" s="193"/>
      <c r="BJ82" s="193"/>
      <c r="BK82" s="193"/>
      <c r="BL82" s="193"/>
      <c r="BM82" s="193"/>
      <c r="BN82" s="193"/>
      <c r="BO82" s="193"/>
      <c r="BP82" s="193"/>
      <c r="BQ82" s="193"/>
      <c r="BR82" s="193"/>
      <c r="BS82" s="194" t="s">
        <v>117</v>
      </c>
      <c r="BT82" s="195"/>
      <c r="BU82" s="195"/>
      <c r="BV82" s="195"/>
      <c r="BW82" s="195"/>
      <c r="BX82" s="195"/>
      <c r="BY82" s="195"/>
      <c r="BZ82" s="196"/>
      <c r="CA82" s="46" t="s">
        <v>118</v>
      </c>
      <c r="CB82" s="67">
        <f>'Z V 23'!H63</f>
        <v>115200</v>
      </c>
      <c r="CC82" s="67">
        <f>'Z V 23'!I63</f>
        <v>115200</v>
      </c>
      <c r="CD82" s="67">
        <f>'Z V 23'!J63</f>
        <v>115200</v>
      </c>
      <c r="CE82" s="11" t="s">
        <v>34</v>
      </c>
    </row>
    <row r="83" spans="1:83" ht="21.75" customHeight="1" x14ac:dyDescent="0.2">
      <c r="A83" s="192" t="s">
        <v>119</v>
      </c>
      <c r="B83" s="193"/>
      <c r="C83" s="193"/>
      <c r="D83" s="193"/>
      <c r="E83" s="193"/>
      <c r="F83" s="193"/>
      <c r="G83" s="193"/>
      <c r="H83" s="193"/>
      <c r="I83" s="193"/>
      <c r="J83" s="193"/>
      <c r="K83" s="193"/>
      <c r="L83" s="193"/>
      <c r="M83" s="193"/>
      <c r="N83" s="193"/>
      <c r="O83" s="193"/>
      <c r="P83" s="193"/>
      <c r="Q83" s="193"/>
      <c r="R83" s="193"/>
      <c r="S83" s="193"/>
      <c r="T83" s="193"/>
      <c r="U83" s="193"/>
      <c r="V83" s="193"/>
      <c r="W83" s="193"/>
      <c r="X83" s="193"/>
      <c r="Y83" s="193"/>
      <c r="Z83" s="193"/>
      <c r="AA83" s="193"/>
      <c r="AB83" s="193"/>
      <c r="AC83" s="193"/>
      <c r="AD83" s="193"/>
      <c r="AE83" s="193"/>
      <c r="AF83" s="193"/>
      <c r="AG83" s="193"/>
      <c r="AH83" s="193"/>
      <c r="AI83" s="193"/>
      <c r="AJ83" s="193"/>
      <c r="AK83" s="193"/>
      <c r="AL83" s="193"/>
      <c r="AM83" s="193"/>
      <c r="AN83" s="193"/>
      <c r="AO83" s="193"/>
      <c r="AP83" s="193"/>
      <c r="AQ83" s="193"/>
      <c r="AR83" s="193"/>
      <c r="AS83" s="193"/>
      <c r="AT83" s="193"/>
      <c r="AU83" s="193"/>
      <c r="AV83" s="193"/>
      <c r="AW83" s="193"/>
      <c r="AX83" s="193"/>
      <c r="AY83" s="193"/>
      <c r="AZ83" s="193"/>
      <c r="BA83" s="193"/>
      <c r="BB83" s="193"/>
      <c r="BC83" s="193"/>
      <c r="BD83" s="193"/>
      <c r="BE83" s="193"/>
      <c r="BF83" s="193"/>
      <c r="BG83" s="193"/>
      <c r="BH83" s="193"/>
      <c r="BI83" s="193"/>
      <c r="BJ83" s="193"/>
      <c r="BK83" s="193"/>
      <c r="BL83" s="193"/>
      <c r="BM83" s="193"/>
      <c r="BN83" s="193"/>
      <c r="BO83" s="193"/>
      <c r="BP83" s="193"/>
      <c r="BQ83" s="193"/>
      <c r="BR83" s="193"/>
      <c r="BS83" s="194" t="s">
        <v>120</v>
      </c>
      <c r="BT83" s="195"/>
      <c r="BU83" s="195"/>
      <c r="BV83" s="195"/>
      <c r="BW83" s="195"/>
      <c r="BX83" s="195"/>
      <c r="BY83" s="195"/>
      <c r="BZ83" s="196"/>
      <c r="CA83" s="46" t="s">
        <v>121</v>
      </c>
      <c r="CB83" s="67">
        <v>0</v>
      </c>
      <c r="CC83" s="67">
        <v>0</v>
      </c>
      <c r="CD83" s="67">
        <v>0</v>
      </c>
      <c r="CE83" s="11" t="s">
        <v>34</v>
      </c>
    </row>
    <row r="84" spans="1:83" ht="11.1" customHeight="1" x14ac:dyDescent="0.2">
      <c r="A84" s="192" t="s">
        <v>122</v>
      </c>
      <c r="B84" s="193"/>
      <c r="C84" s="193"/>
      <c r="D84" s="193"/>
      <c r="E84" s="193"/>
      <c r="F84" s="193"/>
      <c r="G84" s="193"/>
      <c r="H84" s="193"/>
      <c r="I84" s="193"/>
      <c r="J84" s="193"/>
      <c r="K84" s="193"/>
      <c r="L84" s="193"/>
      <c r="M84" s="193"/>
      <c r="N84" s="193"/>
      <c r="O84" s="193"/>
      <c r="P84" s="193"/>
      <c r="Q84" s="193"/>
      <c r="R84" s="193"/>
      <c r="S84" s="193"/>
      <c r="T84" s="193"/>
      <c r="U84" s="193"/>
      <c r="V84" s="193"/>
      <c r="W84" s="193"/>
      <c r="X84" s="193"/>
      <c r="Y84" s="193"/>
      <c r="Z84" s="193"/>
      <c r="AA84" s="193"/>
      <c r="AB84" s="193"/>
      <c r="AC84" s="193"/>
      <c r="AD84" s="193"/>
      <c r="AE84" s="193"/>
      <c r="AF84" s="193"/>
      <c r="AG84" s="193"/>
      <c r="AH84" s="193"/>
      <c r="AI84" s="193"/>
      <c r="AJ84" s="193"/>
      <c r="AK84" s="193"/>
      <c r="AL84" s="193"/>
      <c r="AM84" s="193"/>
      <c r="AN84" s="193"/>
      <c r="AO84" s="193"/>
      <c r="AP84" s="193"/>
      <c r="AQ84" s="193"/>
      <c r="AR84" s="193"/>
      <c r="AS84" s="193"/>
      <c r="AT84" s="193"/>
      <c r="AU84" s="193"/>
      <c r="AV84" s="193"/>
      <c r="AW84" s="193"/>
      <c r="AX84" s="193"/>
      <c r="AY84" s="193"/>
      <c r="AZ84" s="193"/>
      <c r="BA84" s="193"/>
      <c r="BB84" s="193"/>
      <c r="BC84" s="193"/>
      <c r="BD84" s="193"/>
      <c r="BE84" s="193"/>
      <c r="BF84" s="193"/>
      <c r="BG84" s="193"/>
      <c r="BH84" s="193"/>
      <c r="BI84" s="193"/>
      <c r="BJ84" s="193"/>
      <c r="BK84" s="193"/>
      <c r="BL84" s="193"/>
      <c r="BM84" s="193"/>
      <c r="BN84" s="193"/>
      <c r="BO84" s="193"/>
      <c r="BP84" s="193"/>
      <c r="BQ84" s="193"/>
      <c r="BR84" s="193"/>
      <c r="BS84" s="194" t="s">
        <v>123</v>
      </c>
      <c r="BT84" s="195"/>
      <c r="BU84" s="195"/>
      <c r="BV84" s="195"/>
      <c r="BW84" s="195"/>
      <c r="BX84" s="195"/>
      <c r="BY84" s="195"/>
      <c r="BZ84" s="196"/>
      <c r="CA84" s="46" t="s">
        <v>124</v>
      </c>
      <c r="CB84" s="67">
        <f>SUM('Z V 23'!H64:H65)</f>
        <v>1000</v>
      </c>
      <c r="CC84" s="67">
        <f>SUM('Z V 23'!I64:I65)</f>
        <v>0</v>
      </c>
      <c r="CD84" s="67">
        <f>SUM('Z V 23'!J64:J65)</f>
        <v>0</v>
      </c>
      <c r="CE84" s="11" t="s">
        <v>34</v>
      </c>
    </row>
    <row r="85" spans="1:83" ht="11.1" customHeight="1" x14ac:dyDescent="0.2">
      <c r="A85" s="224" t="s">
        <v>125</v>
      </c>
      <c r="B85" s="225"/>
      <c r="C85" s="225"/>
      <c r="D85" s="225"/>
      <c r="E85" s="225"/>
      <c r="F85" s="225"/>
      <c r="G85" s="225"/>
      <c r="H85" s="225"/>
      <c r="I85" s="225"/>
      <c r="J85" s="225"/>
      <c r="K85" s="225"/>
      <c r="L85" s="225"/>
      <c r="M85" s="225"/>
      <c r="N85" s="225"/>
      <c r="O85" s="225"/>
      <c r="P85" s="225"/>
      <c r="Q85" s="225"/>
      <c r="R85" s="225"/>
      <c r="S85" s="225"/>
      <c r="T85" s="225"/>
      <c r="U85" s="225"/>
      <c r="V85" s="225"/>
      <c r="W85" s="225"/>
      <c r="X85" s="225"/>
      <c r="Y85" s="225"/>
      <c r="Z85" s="225"/>
      <c r="AA85" s="225"/>
      <c r="AB85" s="225"/>
      <c r="AC85" s="225"/>
      <c r="AD85" s="225"/>
      <c r="AE85" s="225"/>
      <c r="AF85" s="225"/>
      <c r="AG85" s="225"/>
      <c r="AH85" s="225"/>
      <c r="AI85" s="225"/>
      <c r="AJ85" s="225"/>
      <c r="AK85" s="225"/>
      <c r="AL85" s="225"/>
      <c r="AM85" s="225"/>
      <c r="AN85" s="225"/>
      <c r="AO85" s="225"/>
      <c r="AP85" s="225"/>
      <c r="AQ85" s="225"/>
      <c r="AR85" s="225"/>
      <c r="AS85" s="225"/>
      <c r="AT85" s="225"/>
      <c r="AU85" s="225"/>
      <c r="AV85" s="225"/>
      <c r="AW85" s="225"/>
      <c r="AX85" s="225"/>
      <c r="AY85" s="225"/>
      <c r="AZ85" s="225"/>
      <c r="BA85" s="225"/>
      <c r="BB85" s="225"/>
      <c r="BC85" s="225"/>
      <c r="BD85" s="225"/>
      <c r="BE85" s="225"/>
      <c r="BF85" s="225"/>
      <c r="BG85" s="225"/>
      <c r="BH85" s="225"/>
      <c r="BI85" s="225"/>
      <c r="BJ85" s="225"/>
      <c r="BK85" s="225"/>
      <c r="BL85" s="225"/>
      <c r="BM85" s="225"/>
      <c r="BN85" s="225"/>
      <c r="BO85" s="225"/>
      <c r="BP85" s="225"/>
      <c r="BQ85" s="225"/>
      <c r="BR85" s="225"/>
      <c r="BS85" s="194" t="s">
        <v>126</v>
      </c>
      <c r="BT85" s="195"/>
      <c r="BU85" s="195"/>
      <c r="BV85" s="195"/>
      <c r="BW85" s="195"/>
      <c r="BX85" s="195"/>
      <c r="BY85" s="195"/>
      <c r="BZ85" s="196"/>
      <c r="CA85" s="46" t="s">
        <v>34</v>
      </c>
      <c r="CB85" s="63">
        <f>SUM(CB86:CB88)</f>
        <v>0</v>
      </c>
      <c r="CC85" s="63">
        <f>SUM(CC86:CC88)</f>
        <v>0</v>
      </c>
      <c r="CD85" s="63">
        <f>SUM(CD86:CD88)</f>
        <v>0</v>
      </c>
      <c r="CE85" s="11" t="s">
        <v>34</v>
      </c>
    </row>
    <row r="86" spans="1:83" ht="21.75" customHeight="1" x14ac:dyDescent="0.2">
      <c r="A86" s="192" t="s">
        <v>127</v>
      </c>
      <c r="B86" s="193"/>
      <c r="C86" s="193"/>
      <c r="D86" s="193"/>
      <c r="E86" s="193"/>
      <c r="F86" s="193"/>
      <c r="G86" s="193"/>
      <c r="H86" s="193"/>
      <c r="I86" s="193"/>
      <c r="J86" s="193"/>
      <c r="K86" s="193"/>
      <c r="L86" s="193"/>
      <c r="M86" s="193"/>
      <c r="N86" s="193"/>
      <c r="O86" s="193"/>
      <c r="P86" s="193"/>
      <c r="Q86" s="193"/>
      <c r="R86" s="193"/>
      <c r="S86" s="193"/>
      <c r="T86" s="193"/>
      <c r="U86" s="193"/>
      <c r="V86" s="193"/>
      <c r="W86" s="193"/>
      <c r="X86" s="193"/>
      <c r="Y86" s="193"/>
      <c r="Z86" s="193"/>
      <c r="AA86" s="193"/>
      <c r="AB86" s="193"/>
      <c r="AC86" s="193"/>
      <c r="AD86" s="193"/>
      <c r="AE86" s="193"/>
      <c r="AF86" s="193"/>
      <c r="AG86" s="193"/>
      <c r="AH86" s="193"/>
      <c r="AI86" s="193"/>
      <c r="AJ86" s="193"/>
      <c r="AK86" s="193"/>
      <c r="AL86" s="193"/>
      <c r="AM86" s="193"/>
      <c r="AN86" s="193"/>
      <c r="AO86" s="193"/>
      <c r="AP86" s="193"/>
      <c r="AQ86" s="193"/>
      <c r="AR86" s="193"/>
      <c r="AS86" s="193"/>
      <c r="AT86" s="193"/>
      <c r="AU86" s="193"/>
      <c r="AV86" s="193"/>
      <c r="AW86" s="193"/>
      <c r="AX86" s="193"/>
      <c r="AY86" s="193"/>
      <c r="AZ86" s="193"/>
      <c r="BA86" s="193"/>
      <c r="BB86" s="193"/>
      <c r="BC86" s="193"/>
      <c r="BD86" s="193"/>
      <c r="BE86" s="193"/>
      <c r="BF86" s="193"/>
      <c r="BG86" s="193"/>
      <c r="BH86" s="193"/>
      <c r="BI86" s="193"/>
      <c r="BJ86" s="193"/>
      <c r="BK86" s="193"/>
      <c r="BL86" s="193"/>
      <c r="BM86" s="193"/>
      <c r="BN86" s="193"/>
      <c r="BO86" s="193"/>
      <c r="BP86" s="193"/>
      <c r="BQ86" s="193"/>
      <c r="BR86" s="193"/>
      <c r="BS86" s="194" t="s">
        <v>128</v>
      </c>
      <c r="BT86" s="195"/>
      <c r="BU86" s="195"/>
      <c r="BV86" s="195"/>
      <c r="BW86" s="195"/>
      <c r="BX86" s="195"/>
      <c r="BY86" s="195"/>
      <c r="BZ86" s="196"/>
      <c r="CA86" s="46" t="s">
        <v>129</v>
      </c>
      <c r="CB86" s="67">
        <v>0</v>
      </c>
      <c r="CC86" s="67">
        <v>0</v>
      </c>
      <c r="CD86" s="67">
        <v>0</v>
      </c>
      <c r="CE86" s="11" t="s">
        <v>34</v>
      </c>
    </row>
    <row r="87" spans="1:83" ht="11.1" customHeight="1" x14ac:dyDescent="0.2">
      <c r="A87" s="192" t="s">
        <v>130</v>
      </c>
      <c r="B87" s="193"/>
      <c r="C87" s="193"/>
      <c r="D87" s="193"/>
      <c r="E87" s="193"/>
      <c r="F87" s="193"/>
      <c r="G87" s="193"/>
      <c r="H87" s="193"/>
      <c r="I87" s="193"/>
      <c r="J87" s="193"/>
      <c r="K87" s="193"/>
      <c r="L87" s="193"/>
      <c r="M87" s="193"/>
      <c r="N87" s="193"/>
      <c r="O87" s="193"/>
      <c r="P87" s="193"/>
      <c r="Q87" s="193"/>
      <c r="R87" s="193"/>
      <c r="S87" s="193"/>
      <c r="T87" s="193"/>
      <c r="U87" s="193"/>
      <c r="V87" s="193"/>
      <c r="W87" s="193"/>
      <c r="X87" s="193"/>
      <c r="Y87" s="193"/>
      <c r="Z87" s="193"/>
      <c r="AA87" s="193"/>
      <c r="AB87" s="193"/>
      <c r="AC87" s="193"/>
      <c r="AD87" s="193"/>
      <c r="AE87" s="193"/>
      <c r="AF87" s="193"/>
      <c r="AG87" s="193"/>
      <c r="AH87" s="193"/>
      <c r="AI87" s="193"/>
      <c r="AJ87" s="193"/>
      <c r="AK87" s="193"/>
      <c r="AL87" s="193"/>
      <c r="AM87" s="193"/>
      <c r="AN87" s="193"/>
      <c r="AO87" s="193"/>
      <c r="AP87" s="193"/>
      <c r="AQ87" s="193"/>
      <c r="AR87" s="193"/>
      <c r="AS87" s="193"/>
      <c r="AT87" s="193"/>
      <c r="AU87" s="193"/>
      <c r="AV87" s="193"/>
      <c r="AW87" s="193"/>
      <c r="AX87" s="193"/>
      <c r="AY87" s="193"/>
      <c r="AZ87" s="193"/>
      <c r="BA87" s="193"/>
      <c r="BB87" s="193"/>
      <c r="BC87" s="193"/>
      <c r="BD87" s="193"/>
      <c r="BE87" s="193"/>
      <c r="BF87" s="193"/>
      <c r="BG87" s="193"/>
      <c r="BH87" s="193"/>
      <c r="BI87" s="193"/>
      <c r="BJ87" s="193"/>
      <c r="BK87" s="193"/>
      <c r="BL87" s="193"/>
      <c r="BM87" s="193"/>
      <c r="BN87" s="193"/>
      <c r="BO87" s="193"/>
      <c r="BP87" s="193"/>
      <c r="BQ87" s="193"/>
      <c r="BR87" s="193"/>
      <c r="BS87" s="194" t="s">
        <v>131</v>
      </c>
      <c r="BT87" s="195"/>
      <c r="BU87" s="195"/>
      <c r="BV87" s="195"/>
      <c r="BW87" s="195"/>
      <c r="BX87" s="195"/>
      <c r="BY87" s="195"/>
      <c r="BZ87" s="196"/>
      <c r="CA87" s="46" t="s">
        <v>132</v>
      </c>
      <c r="CB87" s="67">
        <v>0</v>
      </c>
      <c r="CC87" s="67">
        <v>0</v>
      </c>
      <c r="CD87" s="67">
        <v>0</v>
      </c>
      <c r="CE87" s="11" t="s">
        <v>34</v>
      </c>
    </row>
    <row r="88" spans="1:83" ht="21.75" customHeight="1" x14ac:dyDescent="0.2">
      <c r="A88" s="192" t="s">
        <v>133</v>
      </c>
      <c r="B88" s="193"/>
      <c r="C88" s="193"/>
      <c r="D88" s="193"/>
      <c r="E88" s="193"/>
      <c r="F88" s="193"/>
      <c r="G88" s="193"/>
      <c r="H88" s="193"/>
      <c r="I88" s="193"/>
      <c r="J88" s="193"/>
      <c r="K88" s="193"/>
      <c r="L88" s="193"/>
      <c r="M88" s="193"/>
      <c r="N88" s="193"/>
      <c r="O88" s="193"/>
      <c r="P88" s="193"/>
      <c r="Q88" s="193"/>
      <c r="R88" s="193"/>
      <c r="S88" s="193"/>
      <c r="T88" s="193"/>
      <c r="U88" s="193"/>
      <c r="V88" s="193"/>
      <c r="W88" s="193"/>
      <c r="X88" s="193"/>
      <c r="Y88" s="193"/>
      <c r="Z88" s="193"/>
      <c r="AA88" s="193"/>
      <c r="AB88" s="193"/>
      <c r="AC88" s="193"/>
      <c r="AD88" s="193"/>
      <c r="AE88" s="193"/>
      <c r="AF88" s="193"/>
      <c r="AG88" s="193"/>
      <c r="AH88" s="193"/>
      <c r="AI88" s="193"/>
      <c r="AJ88" s="193"/>
      <c r="AK88" s="193"/>
      <c r="AL88" s="193"/>
      <c r="AM88" s="193"/>
      <c r="AN88" s="193"/>
      <c r="AO88" s="193"/>
      <c r="AP88" s="193"/>
      <c r="AQ88" s="193"/>
      <c r="AR88" s="193"/>
      <c r="AS88" s="193"/>
      <c r="AT88" s="193"/>
      <c r="AU88" s="193"/>
      <c r="AV88" s="193"/>
      <c r="AW88" s="193"/>
      <c r="AX88" s="193"/>
      <c r="AY88" s="193"/>
      <c r="AZ88" s="193"/>
      <c r="BA88" s="193"/>
      <c r="BB88" s="193"/>
      <c r="BC88" s="193"/>
      <c r="BD88" s="193"/>
      <c r="BE88" s="193"/>
      <c r="BF88" s="193"/>
      <c r="BG88" s="193"/>
      <c r="BH88" s="193"/>
      <c r="BI88" s="193"/>
      <c r="BJ88" s="193"/>
      <c r="BK88" s="193"/>
      <c r="BL88" s="193"/>
      <c r="BM88" s="193"/>
      <c r="BN88" s="193"/>
      <c r="BO88" s="193"/>
      <c r="BP88" s="193"/>
      <c r="BQ88" s="193"/>
      <c r="BR88" s="193"/>
      <c r="BS88" s="194" t="s">
        <v>134</v>
      </c>
      <c r="BT88" s="195"/>
      <c r="BU88" s="195"/>
      <c r="BV88" s="195"/>
      <c r="BW88" s="195"/>
      <c r="BX88" s="195"/>
      <c r="BY88" s="195"/>
      <c r="BZ88" s="196"/>
      <c r="CA88" s="46" t="s">
        <v>135</v>
      </c>
      <c r="CB88" s="67">
        <v>0</v>
      </c>
      <c r="CC88" s="67">
        <v>0</v>
      </c>
      <c r="CD88" s="67">
        <v>0</v>
      </c>
      <c r="CE88" s="11" t="s">
        <v>34</v>
      </c>
    </row>
    <row r="89" spans="1:83" ht="11.1" customHeight="1" x14ac:dyDescent="0.2">
      <c r="A89" s="224" t="s">
        <v>136</v>
      </c>
      <c r="B89" s="225"/>
      <c r="C89" s="225"/>
      <c r="D89" s="225"/>
      <c r="E89" s="225"/>
      <c r="F89" s="225"/>
      <c r="G89" s="225"/>
      <c r="H89" s="225"/>
      <c r="I89" s="225"/>
      <c r="J89" s="225"/>
      <c r="K89" s="225"/>
      <c r="L89" s="225"/>
      <c r="M89" s="225"/>
      <c r="N89" s="225"/>
      <c r="O89" s="225"/>
      <c r="P89" s="225"/>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5"/>
      <c r="BA89" s="225"/>
      <c r="BB89" s="225"/>
      <c r="BC89" s="225"/>
      <c r="BD89" s="225"/>
      <c r="BE89" s="225"/>
      <c r="BF89" s="225"/>
      <c r="BG89" s="225"/>
      <c r="BH89" s="225"/>
      <c r="BI89" s="225"/>
      <c r="BJ89" s="225"/>
      <c r="BK89" s="225"/>
      <c r="BL89" s="225"/>
      <c r="BM89" s="225"/>
      <c r="BN89" s="225"/>
      <c r="BO89" s="225"/>
      <c r="BP89" s="225"/>
      <c r="BQ89" s="225"/>
      <c r="BR89" s="225"/>
      <c r="BS89" s="194" t="s">
        <v>137</v>
      </c>
      <c r="BT89" s="195"/>
      <c r="BU89" s="195"/>
      <c r="BV89" s="195"/>
      <c r="BW89" s="195"/>
      <c r="BX89" s="195"/>
      <c r="BY89" s="195"/>
      <c r="BZ89" s="196"/>
      <c r="CA89" s="46" t="s">
        <v>34</v>
      </c>
      <c r="CB89" s="63">
        <f>CB90</f>
        <v>0</v>
      </c>
      <c r="CC89" s="63">
        <f>CC90</f>
        <v>0</v>
      </c>
      <c r="CD89" s="63">
        <f>CD90</f>
        <v>0</v>
      </c>
      <c r="CE89" s="11" t="s">
        <v>34</v>
      </c>
    </row>
    <row r="90" spans="1:83" ht="21.75" customHeight="1" x14ac:dyDescent="0.2">
      <c r="A90" s="192" t="s">
        <v>138</v>
      </c>
      <c r="B90" s="193"/>
      <c r="C90" s="193"/>
      <c r="D90" s="193"/>
      <c r="E90" s="193"/>
      <c r="F90" s="193"/>
      <c r="G90" s="193"/>
      <c r="H90" s="193"/>
      <c r="I90" s="193"/>
      <c r="J90" s="193"/>
      <c r="K90" s="193"/>
      <c r="L90" s="193"/>
      <c r="M90" s="193"/>
      <c r="N90" s="193"/>
      <c r="O90" s="193"/>
      <c r="P90" s="193"/>
      <c r="Q90" s="193"/>
      <c r="R90" s="193"/>
      <c r="S90" s="193"/>
      <c r="T90" s="193"/>
      <c r="U90" s="193"/>
      <c r="V90" s="193"/>
      <c r="W90" s="193"/>
      <c r="X90" s="193"/>
      <c r="Y90" s="193"/>
      <c r="Z90" s="193"/>
      <c r="AA90" s="193"/>
      <c r="AB90" s="193"/>
      <c r="AC90" s="193"/>
      <c r="AD90" s="193"/>
      <c r="AE90" s="193"/>
      <c r="AF90" s="193"/>
      <c r="AG90" s="193"/>
      <c r="AH90" s="193"/>
      <c r="AI90" s="193"/>
      <c r="AJ90" s="193"/>
      <c r="AK90" s="193"/>
      <c r="AL90" s="193"/>
      <c r="AM90" s="193"/>
      <c r="AN90" s="193"/>
      <c r="AO90" s="193"/>
      <c r="AP90" s="193"/>
      <c r="AQ90" s="193"/>
      <c r="AR90" s="193"/>
      <c r="AS90" s="193"/>
      <c r="AT90" s="193"/>
      <c r="AU90" s="193"/>
      <c r="AV90" s="193"/>
      <c r="AW90" s="193"/>
      <c r="AX90" s="193"/>
      <c r="AY90" s="193"/>
      <c r="AZ90" s="193"/>
      <c r="BA90" s="193"/>
      <c r="BB90" s="193"/>
      <c r="BC90" s="193"/>
      <c r="BD90" s="193"/>
      <c r="BE90" s="193"/>
      <c r="BF90" s="193"/>
      <c r="BG90" s="193"/>
      <c r="BH90" s="193"/>
      <c r="BI90" s="193"/>
      <c r="BJ90" s="193"/>
      <c r="BK90" s="193"/>
      <c r="BL90" s="193"/>
      <c r="BM90" s="193"/>
      <c r="BN90" s="193"/>
      <c r="BO90" s="193"/>
      <c r="BP90" s="193"/>
      <c r="BQ90" s="193"/>
      <c r="BR90" s="193"/>
      <c r="BS90" s="194" t="s">
        <v>139</v>
      </c>
      <c r="BT90" s="195"/>
      <c r="BU90" s="195"/>
      <c r="BV90" s="195"/>
      <c r="BW90" s="195"/>
      <c r="BX90" s="195"/>
      <c r="BY90" s="195"/>
      <c r="BZ90" s="196"/>
      <c r="CA90" s="46" t="s">
        <v>140</v>
      </c>
      <c r="CB90" s="67">
        <v>0</v>
      </c>
      <c r="CC90" s="67">
        <v>0</v>
      </c>
      <c r="CD90" s="67">
        <v>0</v>
      </c>
      <c r="CE90" s="11" t="s">
        <v>34</v>
      </c>
    </row>
    <row r="91" spans="1:83" ht="12.75" customHeight="1" x14ac:dyDescent="0.2">
      <c r="A91" s="224" t="s">
        <v>141</v>
      </c>
      <c r="B91" s="225"/>
      <c r="C91" s="225"/>
      <c r="D91" s="225"/>
      <c r="E91" s="225"/>
      <c r="F91" s="225"/>
      <c r="G91" s="225"/>
      <c r="H91" s="225"/>
      <c r="I91" s="225"/>
      <c r="J91" s="225"/>
      <c r="K91" s="225"/>
      <c r="L91" s="225"/>
      <c r="M91" s="225"/>
      <c r="N91" s="225"/>
      <c r="O91" s="225"/>
      <c r="P91" s="225"/>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5"/>
      <c r="BA91" s="225"/>
      <c r="BB91" s="225"/>
      <c r="BC91" s="225"/>
      <c r="BD91" s="225"/>
      <c r="BE91" s="225"/>
      <c r="BF91" s="225"/>
      <c r="BG91" s="225"/>
      <c r="BH91" s="225"/>
      <c r="BI91" s="225"/>
      <c r="BJ91" s="225"/>
      <c r="BK91" s="225"/>
      <c r="BL91" s="225"/>
      <c r="BM91" s="225"/>
      <c r="BN91" s="225"/>
      <c r="BO91" s="225"/>
      <c r="BP91" s="225"/>
      <c r="BQ91" s="225"/>
      <c r="BR91" s="225"/>
      <c r="BS91" s="194" t="s">
        <v>142</v>
      </c>
      <c r="BT91" s="195"/>
      <c r="BU91" s="195"/>
      <c r="BV91" s="195"/>
      <c r="BW91" s="195"/>
      <c r="BX91" s="195"/>
      <c r="BY91" s="195"/>
      <c r="BZ91" s="196"/>
      <c r="CA91" s="46" t="s">
        <v>34</v>
      </c>
      <c r="CB91" s="63">
        <f>CB92+CB93+CB94+CB95+CB98+CB101</f>
        <v>3218813.91</v>
      </c>
      <c r="CC91" s="63">
        <f>CC92+CC93+CC94+CC95+CC98+CC101</f>
        <v>2195586.91</v>
      </c>
      <c r="CD91" s="63">
        <f>CD92+CD93+CD94+CD95+CD98+CD101</f>
        <v>1430586.9100000001</v>
      </c>
      <c r="CE91" s="63">
        <f>CE92+CE93+CE94+CE95+CE98+CE101</f>
        <v>0</v>
      </c>
    </row>
    <row r="92" spans="1:83" ht="21.75" customHeight="1" x14ac:dyDescent="0.2">
      <c r="A92" s="192" t="s">
        <v>143</v>
      </c>
      <c r="B92" s="193"/>
      <c r="C92" s="193"/>
      <c r="D92" s="193"/>
      <c r="E92" s="193"/>
      <c r="F92" s="193"/>
      <c r="G92" s="193"/>
      <c r="H92" s="193"/>
      <c r="I92" s="193"/>
      <c r="J92" s="193"/>
      <c r="K92" s="193"/>
      <c r="L92" s="193"/>
      <c r="M92" s="193"/>
      <c r="N92" s="193"/>
      <c r="O92" s="193"/>
      <c r="P92" s="193"/>
      <c r="Q92" s="193"/>
      <c r="R92" s="193"/>
      <c r="S92" s="193"/>
      <c r="T92" s="193"/>
      <c r="U92" s="193"/>
      <c r="V92" s="193"/>
      <c r="W92" s="193"/>
      <c r="X92" s="193"/>
      <c r="Y92" s="193"/>
      <c r="Z92" s="193"/>
      <c r="AA92" s="193"/>
      <c r="AB92" s="193"/>
      <c r="AC92" s="193"/>
      <c r="AD92" s="193"/>
      <c r="AE92" s="193"/>
      <c r="AF92" s="193"/>
      <c r="AG92" s="193"/>
      <c r="AH92" s="193"/>
      <c r="AI92" s="193"/>
      <c r="AJ92" s="193"/>
      <c r="AK92" s="193"/>
      <c r="AL92" s="193"/>
      <c r="AM92" s="193"/>
      <c r="AN92" s="193"/>
      <c r="AO92" s="193"/>
      <c r="AP92" s="193"/>
      <c r="AQ92" s="193"/>
      <c r="AR92" s="193"/>
      <c r="AS92" s="193"/>
      <c r="AT92" s="193"/>
      <c r="AU92" s="193"/>
      <c r="AV92" s="193"/>
      <c r="AW92" s="193"/>
      <c r="AX92" s="193"/>
      <c r="AY92" s="193"/>
      <c r="AZ92" s="193"/>
      <c r="BA92" s="193"/>
      <c r="BB92" s="193"/>
      <c r="BC92" s="193"/>
      <c r="BD92" s="193"/>
      <c r="BE92" s="193"/>
      <c r="BF92" s="193"/>
      <c r="BG92" s="193"/>
      <c r="BH92" s="193"/>
      <c r="BI92" s="193"/>
      <c r="BJ92" s="193"/>
      <c r="BK92" s="193"/>
      <c r="BL92" s="193"/>
      <c r="BM92" s="193"/>
      <c r="BN92" s="193"/>
      <c r="BO92" s="193"/>
      <c r="BP92" s="193"/>
      <c r="BQ92" s="193"/>
      <c r="BR92" s="193"/>
      <c r="BS92" s="194" t="s">
        <v>144</v>
      </c>
      <c r="BT92" s="195"/>
      <c r="BU92" s="195"/>
      <c r="BV92" s="195"/>
      <c r="BW92" s="195"/>
      <c r="BX92" s="195"/>
      <c r="BY92" s="195"/>
      <c r="BZ92" s="196"/>
      <c r="CA92" s="46" t="s">
        <v>145</v>
      </c>
      <c r="CB92" s="67">
        <v>0</v>
      </c>
      <c r="CC92" s="67">
        <v>0</v>
      </c>
      <c r="CD92" s="67">
        <v>0</v>
      </c>
      <c r="CE92" s="67">
        <v>0</v>
      </c>
    </row>
    <row r="93" spans="1:83" ht="11.1" customHeight="1" thickBot="1" x14ac:dyDescent="0.25">
      <c r="A93" s="192" t="s">
        <v>146</v>
      </c>
      <c r="B93" s="193"/>
      <c r="C93" s="193"/>
      <c r="D93" s="193"/>
      <c r="E93" s="193"/>
      <c r="F93" s="193"/>
      <c r="G93" s="193"/>
      <c r="H93" s="193"/>
      <c r="I93" s="193"/>
      <c r="J93" s="193"/>
      <c r="K93" s="193"/>
      <c r="L93" s="193"/>
      <c r="M93" s="193"/>
      <c r="N93" s="193"/>
      <c r="O93" s="193"/>
      <c r="P93" s="193"/>
      <c r="Q93" s="193"/>
      <c r="R93" s="193"/>
      <c r="S93" s="193"/>
      <c r="T93" s="193"/>
      <c r="U93" s="193"/>
      <c r="V93" s="193"/>
      <c r="W93" s="193"/>
      <c r="X93" s="193"/>
      <c r="Y93" s="193"/>
      <c r="Z93" s="193"/>
      <c r="AA93" s="193"/>
      <c r="AB93" s="193"/>
      <c r="AC93" s="193"/>
      <c r="AD93" s="193"/>
      <c r="AE93" s="193"/>
      <c r="AF93" s="193"/>
      <c r="AG93" s="193"/>
      <c r="AH93" s="193"/>
      <c r="AI93" s="193"/>
      <c r="AJ93" s="193"/>
      <c r="AK93" s="193"/>
      <c r="AL93" s="193"/>
      <c r="AM93" s="193"/>
      <c r="AN93" s="193"/>
      <c r="AO93" s="193"/>
      <c r="AP93" s="193"/>
      <c r="AQ93" s="193"/>
      <c r="AR93" s="193"/>
      <c r="AS93" s="193"/>
      <c r="AT93" s="193"/>
      <c r="AU93" s="193"/>
      <c r="AV93" s="193"/>
      <c r="AW93" s="193"/>
      <c r="AX93" s="193"/>
      <c r="AY93" s="193"/>
      <c r="AZ93" s="193"/>
      <c r="BA93" s="193"/>
      <c r="BB93" s="193"/>
      <c r="BC93" s="193"/>
      <c r="BD93" s="193"/>
      <c r="BE93" s="193"/>
      <c r="BF93" s="193"/>
      <c r="BG93" s="193"/>
      <c r="BH93" s="193"/>
      <c r="BI93" s="193"/>
      <c r="BJ93" s="193"/>
      <c r="BK93" s="193"/>
      <c r="BL93" s="193"/>
      <c r="BM93" s="193"/>
      <c r="BN93" s="193"/>
      <c r="BO93" s="193"/>
      <c r="BP93" s="193"/>
      <c r="BQ93" s="193"/>
      <c r="BR93" s="193"/>
      <c r="BS93" s="170" t="s">
        <v>147</v>
      </c>
      <c r="BT93" s="171"/>
      <c r="BU93" s="171"/>
      <c r="BV93" s="171"/>
      <c r="BW93" s="171"/>
      <c r="BX93" s="171"/>
      <c r="BY93" s="171"/>
      <c r="BZ93" s="172"/>
      <c r="CA93" s="44" t="s">
        <v>148</v>
      </c>
      <c r="CB93" s="73">
        <v>0</v>
      </c>
      <c r="CC93" s="73">
        <v>0</v>
      </c>
      <c r="CD93" s="73">
        <v>0</v>
      </c>
      <c r="CE93" s="73">
        <v>0</v>
      </c>
    </row>
    <row r="94" spans="1:83" ht="21.75" customHeight="1" x14ac:dyDescent="0.2">
      <c r="A94" s="192" t="s">
        <v>149</v>
      </c>
      <c r="B94" s="193"/>
      <c r="C94" s="193"/>
      <c r="D94" s="193"/>
      <c r="E94" s="193"/>
      <c r="F94" s="193"/>
      <c r="G94" s="193"/>
      <c r="H94" s="193"/>
      <c r="I94" s="193"/>
      <c r="J94" s="193"/>
      <c r="K94" s="193"/>
      <c r="L94" s="193"/>
      <c r="M94" s="193"/>
      <c r="N94" s="193"/>
      <c r="O94" s="193"/>
      <c r="P94" s="193"/>
      <c r="Q94" s="193"/>
      <c r="R94" s="193"/>
      <c r="S94" s="193"/>
      <c r="T94" s="193"/>
      <c r="U94" s="193"/>
      <c r="V94" s="193"/>
      <c r="W94" s="193"/>
      <c r="X94" s="193"/>
      <c r="Y94" s="193"/>
      <c r="Z94" s="193"/>
      <c r="AA94" s="193"/>
      <c r="AB94" s="193"/>
      <c r="AC94" s="193"/>
      <c r="AD94" s="193"/>
      <c r="AE94" s="193"/>
      <c r="AF94" s="193"/>
      <c r="AG94" s="193"/>
      <c r="AH94" s="193"/>
      <c r="AI94" s="193"/>
      <c r="AJ94" s="193"/>
      <c r="AK94" s="193"/>
      <c r="AL94" s="193"/>
      <c r="AM94" s="193"/>
      <c r="AN94" s="193"/>
      <c r="AO94" s="193"/>
      <c r="AP94" s="193"/>
      <c r="AQ94" s="193"/>
      <c r="AR94" s="193"/>
      <c r="AS94" s="193"/>
      <c r="AT94" s="193"/>
      <c r="AU94" s="193"/>
      <c r="AV94" s="193"/>
      <c r="AW94" s="193"/>
      <c r="AX94" s="193"/>
      <c r="AY94" s="193"/>
      <c r="AZ94" s="193"/>
      <c r="BA94" s="193"/>
      <c r="BB94" s="193"/>
      <c r="BC94" s="193"/>
      <c r="BD94" s="193"/>
      <c r="BE94" s="193"/>
      <c r="BF94" s="193"/>
      <c r="BG94" s="193"/>
      <c r="BH94" s="193"/>
      <c r="BI94" s="193"/>
      <c r="BJ94" s="193"/>
      <c r="BK94" s="193"/>
      <c r="BL94" s="193"/>
      <c r="BM94" s="193"/>
      <c r="BN94" s="193"/>
      <c r="BO94" s="193"/>
      <c r="BP94" s="193"/>
      <c r="BQ94" s="193"/>
      <c r="BR94" s="193"/>
      <c r="BS94" s="200" t="s">
        <v>150</v>
      </c>
      <c r="BT94" s="201"/>
      <c r="BU94" s="201"/>
      <c r="BV94" s="201"/>
      <c r="BW94" s="201"/>
      <c r="BX94" s="201"/>
      <c r="BY94" s="201"/>
      <c r="BZ94" s="202"/>
      <c r="CA94" s="45" t="s">
        <v>151</v>
      </c>
      <c r="CB94" s="74">
        <v>0</v>
      </c>
      <c r="CC94" s="74">
        <v>0</v>
      </c>
      <c r="CD94" s="74">
        <v>0</v>
      </c>
      <c r="CE94" s="74">
        <v>0</v>
      </c>
    </row>
    <row r="95" spans="1:83" s="110" customFormat="1" ht="14.25" customHeight="1" x14ac:dyDescent="0.2">
      <c r="A95" s="223" t="s">
        <v>152</v>
      </c>
      <c r="B95" s="176"/>
      <c r="C95" s="176"/>
      <c r="D95" s="176"/>
      <c r="E95" s="176"/>
      <c r="F95" s="176"/>
      <c r="G95" s="176"/>
      <c r="H95" s="176"/>
      <c r="I95" s="176"/>
      <c r="J95" s="176"/>
      <c r="K95" s="176"/>
      <c r="L95" s="176"/>
      <c r="M95" s="176"/>
      <c r="N95" s="176"/>
      <c r="O95" s="176"/>
      <c r="P95" s="176"/>
      <c r="Q95" s="176"/>
      <c r="R95" s="176"/>
      <c r="S95" s="176"/>
      <c r="T95" s="176"/>
      <c r="U95" s="176"/>
      <c r="V95" s="176"/>
      <c r="W95" s="176"/>
      <c r="X95" s="176"/>
      <c r="Y95" s="176"/>
      <c r="Z95" s="176"/>
      <c r="AA95" s="176"/>
      <c r="AB95" s="176"/>
      <c r="AC95" s="176"/>
      <c r="AD95" s="176"/>
      <c r="AE95" s="176"/>
      <c r="AF95" s="176"/>
      <c r="AG95" s="176"/>
      <c r="AH95" s="176"/>
      <c r="AI95" s="176"/>
      <c r="AJ95" s="176"/>
      <c r="AK95" s="176"/>
      <c r="AL95" s="176"/>
      <c r="AM95" s="176"/>
      <c r="AN95" s="176"/>
      <c r="AO95" s="176"/>
      <c r="AP95" s="176"/>
      <c r="AQ95" s="176"/>
      <c r="AR95" s="176"/>
      <c r="AS95" s="176"/>
      <c r="AT95" s="176"/>
      <c r="AU95" s="176"/>
      <c r="AV95" s="176"/>
      <c r="AW95" s="176"/>
      <c r="AX95" s="176"/>
      <c r="AY95" s="176"/>
      <c r="AZ95" s="176"/>
      <c r="BA95" s="176"/>
      <c r="BB95" s="176"/>
      <c r="BC95" s="176"/>
      <c r="BD95" s="176"/>
      <c r="BE95" s="176"/>
      <c r="BF95" s="176"/>
      <c r="BG95" s="176"/>
      <c r="BH95" s="176"/>
      <c r="BI95" s="176"/>
      <c r="BJ95" s="176"/>
      <c r="BK95" s="176"/>
      <c r="BL95" s="176"/>
      <c r="BM95" s="176"/>
      <c r="BN95" s="176"/>
      <c r="BO95" s="176"/>
      <c r="BP95" s="176"/>
      <c r="BQ95" s="176"/>
      <c r="BR95" s="177"/>
      <c r="BS95" s="173" t="s">
        <v>153</v>
      </c>
      <c r="BT95" s="174"/>
      <c r="BU95" s="174"/>
      <c r="BV95" s="174"/>
      <c r="BW95" s="174"/>
      <c r="BX95" s="174"/>
      <c r="BY95" s="174"/>
      <c r="BZ95" s="175"/>
      <c r="CA95" s="46" t="s">
        <v>154</v>
      </c>
      <c r="CB95" s="67">
        <f>SUM('Z V 23'!H51:H60)+SUM('Z V 23'!H41:H42)+SUM('S 23'!H29:H34)+SUM('S 23'!H26)+SUM(Лист1!H18:H21)</f>
        <v>2850813.91</v>
      </c>
      <c r="CC95" s="67">
        <f>SUM('Z V 23'!I51:I60)+SUM('Z V 23'!I41:I42)+SUM('S 23'!I29:I34)+SUM('S 23'!I26)+SUM(Лист1!I18:I21)</f>
        <v>2195586.91</v>
      </c>
      <c r="CD95" s="67">
        <f>SUM('Z V 23'!J51:J60)+SUM('Z V 23'!J41:J42)+SUM('S 23'!J29:J34)+SUM('S 23'!J26)+SUM(Лист1!J18:J21)</f>
        <v>1430586.9100000001</v>
      </c>
      <c r="CE95" s="67">
        <f>SUM('Z V 23'!K51:K60)+SUM('Z V 23'!K41:K42)+SUM('S 23'!K29:K34)+SUM('S 23'!K26)+SUM(Лист1!K18:K21)</f>
        <v>0</v>
      </c>
    </row>
    <row r="96" spans="1:83" s="110" customFormat="1" ht="12" customHeight="1" x14ac:dyDescent="0.2">
      <c r="A96" s="222" t="s">
        <v>155</v>
      </c>
      <c r="B96" s="222"/>
      <c r="C96" s="222"/>
      <c r="D96" s="222"/>
      <c r="E96" s="222"/>
      <c r="F96" s="222"/>
      <c r="G96" s="222"/>
      <c r="H96" s="222"/>
      <c r="I96" s="222"/>
      <c r="J96" s="222"/>
      <c r="K96" s="222"/>
      <c r="L96" s="222"/>
      <c r="M96" s="222"/>
      <c r="N96" s="222"/>
      <c r="O96" s="222"/>
      <c r="P96" s="222"/>
      <c r="Q96" s="222"/>
      <c r="R96" s="222"/>
      <c r="S96" s="222"/>
      <c r="T96" s="222"/>
      <c r="U96" s="222"/>
      <c r="V96" s="222"/>
      <c r="W96" s="222"/>
      <c r="X96" s="222"/>
      <c r="Y96" s="222"/>
      <c r="Z96" s="222"/>
      <c r="AA96" s="222"/>
      <c r="AB96" s="222"/>
      <c r="AC96" s="222"/>
      <c r="AD96" s="222"/>
      <c r="AE96" s="222"/>
      <c r="AF96" s="222"/>
      <c r="AG96" s="222"/>
      <c r="AH96" s="222"/>
      <c r="AI96" s="222"/>
      <c r="AJ96" s="222"/>
      <c r="AK96" s="222"/>
      <c r="AL96" s="222"/>
      <c r="AM96" s="222"/>
      <c r="AN96" s="222"/>
      <c r="AO96" s="222"/>
      <c r="AP96" s="222"/>
      <c r="AQ96" s="222"/>
      <c r="AR96" s="222"/>
      <c r="AS96" s="222"/>
      <c r="AT96" s="222"/>
      <c r="AU96" s="222"/>
      <c r="AV96" s="222"/>
      <c r="AW96" s="222"/>
      <c r="AX96" s="222"/>
      <c r="AY96" s="222"/>
      <c r="AZ96" s="222"/>
      <c r="BA96" s="222"/>
      <c r="BB96" s="222"/>
      <c r="BC96" s="222"/>
      <c r="BD96" s="222"/>
      <c r="BE96" s="222"/>
      <c r="BF96" s="222"/>
      <c r="BG96" s="222"/>
      <c r="BH96" s="222"/>
      <c r="BI96" s="222"/>
      <c r="BJ96" s="222"/>
      <c r="BK96" s="222"/>
      <c r="BL96" s="222"/>
      <c r="BM96" s="222"/>
      <c r="BN96" s="222"/>
      <c r="BO96" s="222"/>
      <c r="BP96" s="222"/>
      <c r="BQ96" s="222"/>
      <c r="BR96" s="222"/>
      <c r="BS96" s="170"/>
      <c r="BT96" s="171"/>
      <c r="BU96" s="171"/>
      <c r="BV96" s="171"/>
      <c r="BW96" s="171"/>
      <c r="BX96" s="171"/>
      <c r="BY96" s="171"/>
      <c r="BZ96" s="172"/>
      <c r="CA96" s="111"/>
      <c r="CB96" s="64"/>
      <c r="CC96" s="64"/>
      <c r="CD96" s="64"/>
      <c r="CE96" s="10"/>
    </row>
    <row r="97" spans="1:83" s="110" customFormat="1" ht="9.75" customHeight="1" x14ac:dyDescent="0.2">
      <c r="A97" s="220"/>
      <c r="B97" s="220"/>
      <c r="C97" s="220"/>
      <c r="D97" s="220"/>
      <c r="E97" s="220"/>
      <c r="F97" s="220"/>
      <c r="G97" s="220"/>
      <c r="H97" s="220"/>
      <c r="I97" s="220"/>
      <c r="J97" s="220"/>
      <c r="K97" s="220"/>
      <c r="L97" s="220"/>
      <c r="M97" s="220"/>
      <c r="N97" s="220"/>
      <c r="O97" s="220"/>
      <c r="P97" s="220"/>
      <c r="Q97" s="220"/>
      <c r="R97" s="220"/>
      <c r="S97" s="220"/>
      <c r="T97" s="220"/>
      <c r="U97" s="220"/>
      <c r="V97" s="220"/>
      <c r="W97" s="220"/>
      <c r="X97" s="220"/>
      <c r="Y97" s="220"/>
      <c r="Z97" s="220"/>
      <c r="AA97" s="220"/>
      <c r="AB97" s="220"/>
      <c r="AC97" s="220"/>
      <c r="AD97" s="220"/>
      <c r="AE97" s="220"/>
      <c r="AF97" s="220"/>
      <c r="AG97" s="220"/>
      <c r="AH97" s="220"/>
      <c r="AI97" s="220"/>
      <c r="AJ97" s="220"/>
      <c r="AK97" s="220"/>
      <c r="AL97" s="220"/>
      <c r="AM97" s="220"/>
      <c r="AN97" s="220"/>
      <c r="AO97" s="220"/>
      <c r="AP97" s="220"/>
      <c r="AQ97" s="220"/>
      <c r="AR97" s="220"/>
      <c r="AS97" s="220"/>
      <c r="AT97" s="220"/>
      <c r="AU97" s="220"/>
      <c r="AV97" s="220"/>
      <c r="AW97" s="220"/>
      <c r="AX97" s="220"/>
      <c r="AY97" s="220"/>
      <c r="AZ97" s="220"/>
      <c r="BA97" s="220"/>
      <c r="BB97" s="220"/>
      <c r="BC97" s="220"/>
      <c r="BD97" s="220"/>
      <c r="BE97" s="220"/>
      <c r="BF97" s="220"/>
      <c r="BG97" s="220"/>
      <c r="BH97" s="220"/>
      <c r="BI97" s="220"/>
      <c r="BJ97" s="220"/>
      <c r="BK97" s="220"/>
      <c r="BL97" s="220"/>
      <c r="BM97" s="220"/>
      <c r="BN97" s="220"/>
      <c r="BO97" s="220"/>
      <c r="BP97" s="220"/>
      <c r="BQ97" s="220"/>
      <c r="BR97" s="221"/>
      <c r="BS97" s="173"/>
      <c r="BT97" s="174"/>
      <c r="BU97" s="174"/>
      <c r="BV97" s="174"/>
      <c r="BW97" s="174"/>
      <c r="BX97" s="174"/>
      <c r="BY97" s="174"/>
      <c r="BZ97" s="175"/>
      <c r="CA97" s="112"/>
      <c r="CB97" s="68"/>
      <c r="CC97" s="68"/>
      <c r="CD97" s="68"/>
      <c r="CE97" s="71"/>
    </row>
    <row r="98" spans="1:83" ht="11.25" customHeight="1" x14ac:dyDescent="0.2">
      <c r="A98" s="223" t="s">
        <v>417</v>
      </c>
      <c r="B98" s="176"/>
      <c r="C98" s="176"/>
      <c r="D98" s="176"/>
      <c r="E98" s="176"/>
      <c r="F98" s="176"/>
      <c r="G98" s="176"/>
      <c r="H98" s="176"/>
      <c r="I98" s="176"/>
      <c r="J98" s="176"/>
      <c r="K98" s="176"/>
      <c r="L98" s="176"/>
      <c r="M98" s="176"/>
      <c r="N98" s="176"/>
      <c r="O98" s="176"/>
      <c r="P98" s="176"/>
      <c r="Q98" s="176"/>
      <c r="R98" s="176"/>
      <c r="S98" s="176"/>
      <c r="T98" s="176"/>
      <c r="U98" s="176"/>
      <c r="V98" s="176"/>
      <c r="W98" s="176"/>
      <c r="X98" s="176"/>
      <c r="Y98" s="176"/>
      <c r="Z98" s="176"/>
      <c r="AA98" s="176"/>
      <c r="AB98" s="176"/>
      <c r="AC98" s="176"/>
      <c r="AD98" s="176"/>
      <c r="AE98" s="176"/>
      <c r="AF98" s="176"/>
      <c r="AG98" s="176"/>
      <c r="AH98" s="176"/>
      <c r="AI98" s="176"/>
      <c r="AJ98" s="176"/>
      <c r="AK98" s="176"/>
      <c r="AL98" s="176"/>
      <c r="AM98" s="176"/>
      <c r="AN98" s="176"/>
      <c r="AO98" s="176"/>
      <c r="AP98" s="176"/>
      <c r="AQ98" s="176"/>
      <c r="AR98" s="176"/>
      <c r="AS98" s="176"/>
      <c r="AT98" s="176"/>
      <c r="AU98" s="176"/>
      <c r="AV98" s="176"/>
      <c r="AW98" s="176"/>
      <c r="AX98" s="176"/>
      <c r="AY98" s="176"/>
      <c r="AZ98" s="176"/>
      <c r="BA98" s="176"/>
      <c r="BB98" s="176"/>
      <c r="BC98" s="176"/>
      <c r="BD98" s="176"/>
      <c r="BE98" s="176"/>
      <c r="BF98" s="176"/>
      <c r="BG98" s="176"/>
      <c r="BH98" s="176"/>
      <c r="BI98" s="176"/>
      <c r="BJ98" s="176"/>
      <c r="BK98" s="176"/>
      <c r="BL98" s="176"/>
      <c r="BM98" s="176"/>
      <c r="BN98" s="176"/>
      <c r="BO98" s="176"/>
      <c r="BP98" s="176"/>
      <c r="BQ98" s="176"/>
      <c r="BR98" s="177"/>
      <c r="BS98" s="173" t="s">
        <v>153</v>
      </c>
      <c r="BT98" s="174"/>
      <c r="BU98" s="174"/>
      <c r="BV98" s="174"/>
      <c r="BW98" s="174"/>
      <c r="BX98" s="174"/>
      <c r="BY98" s="174"/>
      <c r="BZ98" s="175"/>
      <c r="CA98" s="46" t="s">
        <v>400</v>
      </c>
      <c r="CB98" s="67">
        <f>SUM('Z V 23'!H61:H62)</f>
        <v>368000</v>
      </c>
      <c r="CC98" s="67">
        <f>SUM('Z V 23'!I61:I62)</f>
        <v>0</v>
      </c>
      <c r="CD98" s="67">
        <f>SUM('Z V 23'!J61:J62)</f>
        <v>0</v>
      </c>
      <c r="CE98" s="67">
        <v>0</v>
      </c>
    </row>
    <row r="99" spans="1:83" ht="11.25" customHeight="1" x14ac:dyDescent="0.2">
      <c r="A99" s="222" t="s">
        <v>155</v>
      </c>
      <c r="B99" s="222"/>
      <c r="C99" s="222"/>
      <c r="D99" s="222"/>
      <c r="E99" s="222"/>
      <c r="F99" s="222"/>
      <c r="G99" s="222"/>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2"/>
      <c r="AP99" s="222"/>
      <c r="AQ99" s="222"/>
      <c r="AR99" s="222"/>
      <c r="AS99" s="222"/>
      <c r="AT99" s="222"/>
      <c r="AU99" s="222"/>
      <c r="AV99" s="222"/>
      <c r="AW99" s="222"/>
      <c r="AX99" s="222"/>
      <c r="AY99" s="222"/>
      <c r="AZ99" s="222"/>
      <c r="BA99" s="222"/>
      <c r="BB99" s="222"/>
      <c r="BC99" s="222"/>
      <c r="BD99" s="222"/>
      <c r="BE99" s="222"/>
      <c r="BF99" s="222"/>
      <c r="BG99" s="222"/>
      <c r="BH99" s="222"/>
      <c r="BI99" s="222"/>
      <c r="BJ99" s="222"/>
      <c r="BK99" s="222"/>
      <c r="BL99" s="222"/>
      <c r="BM99" s="222"/>
      <c r="BN99" s="222"/>
      <c r="BO99" s="222"/>
      <c r="BP99" s="222"/>
      <c r="BQ99" s="222"/>
      <c r="BR99" s="222"/>
      <c r="BS99" s="170"/>
      <c r="BT99" s="171"/>
      <c r="BU99" s="171"/>
      <c r="BV99" s="171"/>
      <c r="BW99" s="171"/>
      <c r="BX99" s="171"/>
      <c r="BY99" s="171"/>
      <c r="BZ99" s="172"/>
      <c r="CA99" s="111"/>
      <c r="CB99" s="64"/>
      <c r="CC99" s="64"/>
      <c r="CD99" s="64"/>
      <c r="CE99" s="10"/>
    </row>
    <row r="100" spans="1:83" ht="5.25" customHeight="1" x14ac:dyDescent="0.2">
      <c r="A100" s="220"/>
      <c r="B100" s="220"/>
      <c r="C100" s="220"/>
      <c r="D100" s="220"/>
      <c r="E100" s="220"/>
      <c r="F100" s="220"/>
      <c r="G100" s="220"/>
      <c r="H100" s="220"/>
      <c r="I100" s="220"/>
      <c r="J100" s="220"/>
      <c r="K100" s="220"/>
      <c r="L100" s="220"/>
      <c r="M100" s="220"/>
      <c r="N100" s="220"/>
      <c r="O100" s="220"/>
      <c r="P100" s="220"/>
      <c r="Q100" s="220"/>
      <c r="R100" s="220"/>
      <c r="S100" s="220"/>
      <c r="T100" s="220"/>
      <c r="U100" s="220"/>
      <c r="V100" s="220"/>
      <c r="W100" s="220"/>
      <c r="X100" s="220"/>
      <c r="Y100" s="220"/>
      <c r="Z100" s="220"/>
      <c r="AA100" s="220"/>
      <c r="AB100" s="220"/>
      <c r="AC100" s="220"/>
      <c r="AD100" s="220"/>
      <c r="AE100" s="220"/>
      <c r="AF100" s="220"/>
      <c r="AG100" s="220"/>
      <c r="AH100" s="220"/>
      <c r="AI100" s="220"/>
      <c r="AJ100" s="220"/>
      <c r="AK100" s="220"/>
      <c r="AL100" s="220"/>
      <c r="AM100" s="220"/>
      <c r="AN100" s="220"/>
      <c r="AO100" s="220"/>
      <c r="AP100" s="220"/>
      <c r="AQ100" s="220"/>
      <c r="AR100" s="220"/>
      <c r="AS100" s="220"/>
      <c r="AT100" s="220"/>
      <c r="AU100" s="220"/>
      <c r="AV100" s="220"/>
      <c r="AW100" s="220"/>
      <c r="AX100" s="220"/>
      <c r="AY100" s="220"/>
      <c r="AZ100" s="220"/>
      <c r="BA100" s="220"/>
      <c r="BB100" s="220"/>
      <c r="BC100" s="220"/>
      <c r="BD100" s="220"/>
      <c r="BE100" s="220"/>
      <c r="BF100" s="220"/>
      <c r="BG100" s="220"/>
      <c r="BH100" s="220"/>
      <c r="BI100" s="220"/>
      <c r="BJ100" s="220"/>
      <c r="BK100" s="220"/>
      <c r="BL100" s="220"/>
      <c r="BM100" s="220"/>
      <c r="BN100" s="220"/>
      <c r="BO100" s="220"/>
      <c r="BP100" s="220"/>
      <c r="BQ100" s="220"/>
      <c r="BR100" s="221"/>
      <c r="BS100" s="173"/>
      <c r="BT100" s="174"/>
      <c r="BU100" s="174"/>
      <c r="BV100" s="174"/>
      <c r="BW100" s="174"/>
      <c r="BX100" s="174"/>
      <c r="BY100" s="174"/>
      <c r="BZ100" s="175"/>
      <c r="CA100" s="112"/>
      <c r="CB100" s="68"/>
      <c r="CC100" s="68"/>
      <c r="CD100" s="68"/>
      <c r="CE100" s="71"/>
    </row>
    <row r="101" spans="1:83" ht="11.25" customHeight="1" x14ac:dyDescent="0.2">
      <c r="A101" s="192" t="s">
        <v>156</v>
      </c>
      <c r="B101" s="193"/>
      <c r="C101" s="193"/>
      <c r="D101" s="193"/>
      <c r="E101" s="193"/>
      <c r="F101" s="193"/>
      <c r="G101" s="193"/>
      <c r="H101" s="193"/>
      <c r="I101" s="193"/>
      <c r="J101" s="193"/>
      <c r="K101" s="193"/>
      <c r="L101" s="193"/>
      <c r="M101" s="193"/>
      <c r="N101" s="193"/>
      <c r="O101" s="193"/>
      <c r="P101" s="193"/>
      <c r="Q101" s="193"/>
      <c r="R101" s="193"/>
      <c r="S101" s="193"/>
      <c r="T101" s="193"/>
      <c r="U101" s="193"/>
      <c r="V101" s="193"/>
      <c r="W101" s="193"/>
      <c r="X101" s="193"/>
      <c r="Y101" s="193"/>
      <c r="Z101" s="193"/>
      <c r="AA101" s="193"/>
      <c r="AB101" s="193"/>
      <c r="AC101" s="193"/>
      <c r="AD101" s="193"/>
      <c r="AE101" s="193"/>
      <c r="AF101" s="193"/>
      <c r="AG101" s="193"/>
      <c r="AH101" s="193"/>
      <c r="AI101" s="193"/>
      <c r="AJ101" s="193"/>
      <c r="AK101" s="193"/>
      <c r="AL101" s="193"/>
      <c r="AM101" s="193"/>
      <c r="AN101" s="193"/>
      <c r="AO101" s="193"/>
      <c r="AP101" s="193"/>
      <c r="AQ101" s="193"/>
      <c r="AR101" s="193"/>
      <c r="AS101" s="193"/>
      <c r="AT101" s="193"/>
      <c r="AU101" s="193"/>
      <c r="AV101" s="193"/>
      <c r="AW101" s="193"/>
      <c r="AX101" s="193"/>
      <c r="AY101" s="193"/>
      <c r="AZ101" s="193"/>
      <c r="BA101" s="193"/>
      <c r="BB101" s="193"/>
      <c r="BC101" s="193"/>
      <c r="BD101" s="193"/>
      <c r="BE101" s="193"/>
      <c r="BF101" s="193"/>
      <c r="BG101" s="193"/>
      <c r="BH101" s="193"/>
      <c r="BI101" s="193"/>
      <c r="BJ101" s="193"/>
      <c r="BK101" s="193"/>
      <c r="BL101" s="193"/>
      <c r="BM101" s="193"/>
      <c r="BN101" s="193"/>
      <c r="BO101" s="193"/>
      <c r="BP101" s="193"/>
      <c r="BQ101" s="193"/>
      <c r="BR101" s="193"/>
      <c r="BS101" s="194" t="s">
        <v>157</v>
      </c>
      <c r="BT101" s="195"/>
      <c r="BU101" s="195"/>
      <c r="BV101" s="195"/>
      <c r="BW101" s="195"/>
      <c r="BX101" s="195"/>
      <c r="BY101" s="195"/>
      <c r="BZ101" s="196"/>
      <c r="CA101" s="46" t="s">
        <v>158</v>
      </c>
      <c r="CB101" s="63">
        <f>SUM(CB102:CB103)</f>
        <v>0</v>
      </c>
      <c r="CC101" s="63">
        <f>SUM(CC102:CC103)</f>
        <v>0</v>
      </c>
      <c r="CD101" s="63">
        <f>SUM(CD102:CD103)</f>
        <v>0</v>
      </c>
      <c r="CE101" s="63">
        <f>SUM(CE102:CE103)</f>
        <v>0</v>
      </c>
    </row>
    <row r="102" spans="1:83" ht="33.75" customHeight="1" x14ac:dyDescent="0.2">
      <c r="A102" s="218" t="s">
        <v>159</v>
      </c>
      <c r="B102" s="219"/>
      <c r="C102" s="219"/>
      <c r="D102" s="219"/>
      <c r="E102" s="219"/>
      <c r="F102" s="219"/>
      <c r="G102" s="219"/>
      <c r="H102" s="219"/>
      <c r="I102" s="219"/>
      <c r="J102" s="219"/>
      <c r="K102" s="219"/>
      <c r="L102" s="219"/>
      <c r="M102" s="219"/>
      <c r="N102" s="219"/>
      <c r="O102" s="219"/>
      <c r="P102" s="219"/>
      <c r="Q102" s="219"/>
      <c r="R102" s="219"/>
      <c r="S102" s="219"/>
      <c r="T102" s="219"/>
      <c r="U102" s="219"/>
      <c r="V102" s="219"/>
      <c r="W102" s="219"/>
      <c r="X102" s="219"/>
      <c r="Y102" s="219"/>
      <c r="Z102" s="219"/>
      <c r="AA102" s="219"/>
      <c r="AB102" s="219"/>
      <c r="AC102" s="219"/>
      <c r="AD102" s="219"/>
      <c r="AE102" s="219"/>
      <c r="AF102" s="219"/>
      <c r="AG102" s="219"/>
      <c r="AH102" s="219"/>
      <c r="AI102" s="219"/>
      <c r="AJ102" s="219"/>
      <c r="AK102" s="219"/>
      <c r="AL102" s="219"/>
      <c r="AM102" s="219"/>
      <c r="AN102" s="219"/>
      <c r="AO102" s="219"/>
      <c r="AP102" s="219"/>
      <c r="AQ102" s="219"/>
      <c r="AR102" s="219"/>
      <c r="AS102" s="219"/>
      <c r="AT102" s="219"/>
      <c r="AU102" s="219"/>
      <c r="AV102" s="219"/>
      <c r="AW102" s="219"/>
      <c r="AX102" s="219"/>
      <c r="AY102" s="219"/>
      <c r="AZ102" s="219"/>
      <c r="BA102" s="219"/>
      <c r="BB102" s="219"/>
      <c r="BC102" s="219"/>
      <c r="BD102" s="219"/>
      <c r="BE102" s="219"/>
      <c r="BF102" s="219"/>
      <c r="BG102" s="219"/>
      <c r="BH102" s="219"/>
      <c r="BI102" s="219"/>
      <c r="BJ102" s="219"/>
      <c r="BK102" s="219"/>
      <c r="BL102" s="219"/>
      <c r="BM102" s="219"/>
      <c r="BN102" s="219"/>
      <c r="BO102" s="219"/>
      <c r="BP102" s="219"/>
      <c r="BQ102" s="219"/>
      <c r="BR102" s="219"/>
      <c r="BS102" s="194" t="s">
        <v>160</v>
      </c>
      <c r="BT102" s="195"/>
      <c r="BU102" s="195"/>
      <c r="BV102" s="195"/>
      <c r="BW102" s="195"/>
      <c r="BX102" s="195"/>
      <c r="BY102" s="195"/>
      <c r="BZ102" s="196"/>
      <c r="CA102" s="46" t="s">
        <v>161</v>
      </c>
      <c r="CB102" s="67">
        <v>0</v>
      </c>
      <c r="CC102" s="67">
        <v>0</v>
      </c>
      <c r="CD102" s="67">
        <v>0</v>
      </c>
      <c r="CE102" s="67">
        <v>0</v>
      </c>
    </row>
    <row r="103" spans="1:83" ht="22.5" customHeight="1" x14ac:dyDescent="0.2">
      <c r="A103" s="218" t="s">
        <v>162</v>
      </c>
      <c r="B103" s="219"/>
      <c r="C103" s="219"/>
      <c r="D103" s="219"/>
      <c r="E103" s="219"/>
      <c r="F103" s="219"/>
      <c r="G103" s="219"/>
      <c r="H103" s="219"/>
      <c r="I103" s="219"/>
      <c r="J103" s="219"/>
      <c r="K103" s="219"/>
      <c r="L103" s="219"/>
      <c r="M103" s="219"/>
      <c r="N103" s="219"/>
      <c r="O103" s="219"/>
      <c r="P103" s="219"/>
      <c r="Q103" s="219"/>
      <c r="R103" s="219"/>
      <c r="S103" s="219"/>
      <c r="T103" s="219"/>
      <c r="U103" s="219"/>
      <c r="V103" s="219"/>
      <c r="W103" s="219"/>
      <c r="X103" s="219"/>
      <c r="Y103" s="219"/>
      <c r="Z103" s="219"/>
      <c r="AA103" s="219"/>
      <c r="AB103" s="219"/>
      <c r="AC103" s="219"/>
      <c r="AD103" s="219"/>
      <c r="AE103" s="219"/>
      <c r="AF103" s="219"/>
      <c r="AG103" s="219"/>
      <c r="AH103" s="219"/>
      <c r="AI103" s="219"/>
      <c r="AJ103" s="219"/>
      <c r="AK103" s="219"/>
      <c r="AL103" s="219"/>
      <c r="AM103" s="219"/>
      <c r="AN103" s="219"/>
      <c r="AO103" s="219"/>
      <c r="AP103" s="219"/>
      <c r="AQ103" s="219"/>
      <c r="AR103" s="219"/>
      <c r="AS103" s="219"/>
      <c r="AT103" s="219"/>
      <c r="AU103" s="219"/>
      <c r="AV103" s="219"/>
      <c r="AW103" s="219"/>
      <c r="AX103" s="219"/>
      <c r="AY103" s="219"/>
      <c r="AZ103" s="219"/>
      <c r="BA103" s="219"/>
      <c r="BB103" s="219"/>
      <c r="BC103" s="219"/>
      <c r="BD103" s="219"/>
      <c r="BE103" s="219"/>
      <c r="BF103" s="219"/>
      <c r="BG103" s="219"/>
      <c r="BH103" s="219"/>
      <c r="BI103" s="219"/>
      <c r="BJ103" s="219"/>
      <c r="BK103" s="219"/>
      <c r="BL103" s="219"/>
      <c r="BM103" s="219"/>
      <c r="BN103" s="219"/>
      <c r="BO103" s="219"/>
      <c r="BP103" s="219"/>
      <c r="BQ103" s="219"/>
      <c r="BR103" s="219"/>
      <c r="BS103" s="194" t="s">
        <v>163</v>
      </c>
      <c r="BT103" s="195"/>
      <c r="BU103" s="195"/>
      <c r="BV103" s="195"/>
      <c r="BW103" s="195"/>
      <c r="BX103" s="195"/>
      <c r="BY103" s="195"/>
      <c r="BZ103" s="196"/>
      <c r="CA103" s="46" t="s">
        <v>164</v>
      </c>
      <c r="CB103" s="67">
        <v>0</v>
      </c>
      <c r="CC103" s="67">
        <v>0</v>
      </c>
      <c r="CD103" s="67">
        <v>0</v>
      </c>
      <c r="CE103" s="67">
        <v>0</v>
      </c>
    </row>
    <row r="104" spans="1:83" ht="12.75" customHeight="1" x14ac:dyDescent="0.2">
      <c r="A104" s="217" t="s">
        <v>165</v>
      </c>
      <c r="B104" s="217"/>
      <c r="C104" s="217"/>
      <c r="D104" s="217"/>
      <c r="E104" s="217"/>
      <c r="F104" s="217"/>
      <c r="G104" s="217"/>
      <c r="H104" s="217"/>
      <c r="I104" s="217"/>
      <c r="J104" s="217"/>
      <c r="K104" s="217"/>
      <c r="L104" s="217"/>
      <c r="M104" s="217"/>
      <c r="N104" s="217"/>
      <c r="O104" s="217"/>
      <c r="P104" s="217"/>
      <c r="Q104" s="217"/>
      <c r="R104" s="217"/>
      <c r="S104" s="217"/>
      <c r="T104" s="217"/>
      <c r="U104" s="217"/>
      <c r="V104" s="217"/>
      <c r="W104" s="217"/>
      <c r="X104" s="217"/>
      <c r="Y104" s="217"/>
      <c r="Z104" s="217"/>
      <c r="AA104" s="217"/>
      <c r="AB104" s="217"/>
      <c r="AC104" s="217"/>
      <c r="AD104" s="217"/>
      <c r="AE104" s="217"/>
      <c r="AF104" s="217"/>
      <c r="AG104" s="217"/>
      <c r="AH104" s="217"/>
      <c r="AI104" s="217"/>
      <c r="AJ104" s="217"/>
      <c r="AK104" s="217"/>
      <c r="AL104" s="217"/>
      <c r="AM104" s="217"/>
      <c r="AN104" s="217"/>
      <c r="AO104" s="217"/>
      <c r="AP104" s="217"/>
      <c r="AQ104" s="217"/>
      <c r="AR104" s="217"/>
      <c r="AS104" s="217"/>
      <c r="AT104" s="217"/>
      <c r="AU104" s="217"/>
      <c r="AV104" s="217"/>
      <c r="AW104" s="217"/>
      <c r="AX104" s="217"/>
      <c r="AY104" s="217"/>
      <c r="AZ104" s="217"/>
      <c r="BA104" s="217"/>
      <c r="BB104" s="217"/>
      <c r="BC104" s="217"/>
      <c r="BD104" s="217"/>
      <c r="BE104" s="217"/>
      <c r="BF104" s="217"/>
      <c r="BG104" s="217"/>
      <c r="BH104" s="217"/>
      <c r="BI104" s="217"/>
      <c r="BJ104" s="217"/>
      <c r="BK104" s="217"/>
      <c r="BL104" s="217"/>
      <c r="BM104" s="217"/>
      <c r="BN104" s="217"/>
      <c r="BO104" s="217"/>
      <c r="BP104" s="217"/>
      <c r="BQ104" s="217"/>
      <c r="BR104" s="217"/>
      <c r="BS104" s="214" t="s">
        <v>166</v>
      </c>
      <c r="BT104" s="215"/>
      <c r="BU104" s="215"/>
      <c r="BV104" s="215"/>
      <c r="BW104" s="215"/>
      <c r="BX104" s="215"/>
      <c r="BY104" s="215"/>
      <c r="BZ104" s="216"/>
      <c r="CA104" s="48" t="s">
        <v>167</v>
      </c>
      <c r="CB104" s="63">
        <f>SUM(CB105:CB107)</f>
        <v>0</v>
      </c>
      <c r="CC104" s="63">
        <f>SUM(CC105:CC107)</f>
        <v>0</v>
      </c>
      <c r="CD104" s="63">
        <f>SUM(CD105:CD107)</f>
        <v>0</v>
      </c>
      <c r="CE104" s="11" t="s">
        <v>34</v>
      </c>
    </row>
    <row r="105" spans="1:83" ht="22.5" customHeight="1" x14ac:dyDescent="0.2">
      <c r="A105" s="212" t="s">
        <v>168</v>
      </c>
      <c r="B105" s="213"/>
      <c r="C105" s="213"/>
      <c r="D105" s="213"/>
      <c r="E105" s="213"/>
      <c r="F105" s="213"/>
      <c r="G105" s="213"/>
      <c r="H105" s="213"/>
      <c r="I105" s="213"/>
      <c r="J105" s="213"/>
      <c r="K105" s="213"/>
      <c r="L105" s="213"/>
      <c r="M105" s="213"/>
      <c r="N105" s="213"/>
      <c r="O105" s="213"/>
      <c r="P105" s="213"/>
      <c r="Q105" s="213"/>
      <c r="R105" s="213"/>
      <c r="S105" s="213"/>
      <c r="T105" s="213"/>
      <c r="U105" s="213"/>
      <c r="V105" s="213"/>
      <c r="W105" s="213"/>
      <c r="X105" s="213"/>
      <c r="Y105" s="213"/>
      <c r="Z105" s="213"/>
      <c r="AA105" s="213"/>
      <c r="AB105" s="213"/>
      <c r="AC105" s="213"/>
      <c r="AD105" s="213"/>
      <c r="AE105" s="213"/>
      <c r="AF105" s="213"/>
      <c r="AG105" s="213"/>
      <c r="AH105" s="213"/>
      <c r="AI105" s="213"/>
      <c r="AJ105" s="213"/>
      <c r="AK105" s="213"/>
      <c r="AL105" s="213"/>
      <c r="AM105" s="213"/>
      <c r="AN105" s="213"/>
      <c r="AO105" s="213"/>
      <c r="AP105" s="213"/>
      <c r="AQ105" s="213"/>
      <c r="AR105" s="213"/>
      <c r="AS105" s="213"/>
      <c r="AT105" s="213"/>
      <c r="AU105" s="213"/>
      <c r="AV105" s="213"/>
      <c r="AW105" s="213"/>
      <c r="AX105" s="213"/>
      <c r="AY105" s="213"/>
      <c r="AZ105" s="213"/>
      <c r="BA105" s="213"/>
      <c r="BB105" s="213"/>
      <c r="BC105" s="213"/>
      <c r="BD105" s="213"/>
      <c r="BE105" s="213"/>
      <c r="BF105" s="213"/>
      <c r="BG105" s="213"/>
      <c r="BH105" s="213"/>
      <c r="BI105" s="213"/>
      <c r="BJ105" s="213"/>
      <c r="BK105" s="213"/>
      <c r="BL105" s="213"/>
      <c r="BM105" s="213"/>
      <c r="BN105" s="213"/>
      <c r="BO105" s="213"/>
      <c r="BP105" s="213"/>
      <c r="BQ105" s="213"/>
      <c r="BR105" s="213"/>
      <c r="BS105" s="194" t="s">
        <v>169</v>
      </c>
      <c r="BT105" s="195"/>
      <c r="BU105" s="195"/>
      <c r="BV105" s="195"/>
      <c r="BW105" s="195"/>
      <c r="BX105" s="195"/>
      <c r="BY105" s="195"/>
      <c r="BZ105" s="196"/>
      <c r="CA105" s="46"/>
      <c r="CB105" s="67">
        <v>0</v>
      </c>
      <c r="CC105" s="67">
        <v>0</v>
      </c>
      <c r="CD105" s="67">
        <v>0</v>
      </c>
      <c r="CE105" s="11" t="s">
        <v>34</v>
      </c>
    </row>
    <row r="106" spans="1:83" ht="12.75" customHeight="1" x14ac:dyDescent="0.2">
      <c r="A106" s="212" t="s">
        <v>170</v>
      </c>
      <c r="B106" s="213"/>
      <c r="C106" s="213"/>
      <c r="D106" s="213"/>
      <c r="E106" s="213"/>
      <c r="F106" s="213"/>
      <c r="G106" s="213"/>
      <c r="H106" s="213"/>
      <c r="I106" s="213"/>
      <c r="J106" s="213"/>
      <c r="K106" s="213"/>
      <c r="L106" s="213"/>
      <c r="M106" s="213"/>
      <c r="N106" s="213"/>
      <c r="O106" s="213"/>
      <c r="P106" s="213"/>
      <c r="Q106" s="213"/>
      <c r="R106" s="213"/>
      <c r="S106" s="213"/>
      <c r="T106" s="213"/>
      <c r="U106" s="213"/>
      <c r="V106" s="213"/>
      <c r="W106" s="213"/>
      <c r="X106" s="213"/>
      <c r="Y106" s="213"/>
      <c r="Z106" s="213"/>
      <c r="AA106" s="213"/>
      <c r="AB106" s="213"/>
      <c r="AC106" s="213"/>
      <c r="AD106" s="213"/>
      <c r="AE106" s="213"/>
      <c r="AF106" s="213"/>
      <c r="AG106" s="213"/>
      <c r="AH106" s="213"/>
      <c r="AI106" s="213"/>
      <c r="AJ106" s="213"/>
      <c r="AK106" s="213"/>
      <c r="AL106" s="213"/>
      <c r="AM106" s="213"/>
      <c r="AN106" s="213"/>
      <c r="AO106" s="213"/>
      <c r="AP106" s="213"/>
      <c r="AQ106" s="213"/>
      <c r="AR106" s="213"/>
      <c r="AS106" s="213"/>
      <c r="AT106" s="213"/>
      <c r="AU106" s="213"/>
      <c r="AV106" s="213"/>
      <c r="AW106" s="213"/>
      <c r="AX106" s="213"/>
      <c r="AY106" s="213"/>
      <c r="AZ106" s="213"/>
      <c r="BA106" s="213"/>
      <c r="BB106" s="213"/>
      <c r="BC106" s="213"/>
      <c r="BD106" s="213"/>
      <c r="BE106" s="213"/>
      <c r="BF106" s="213"/>
      <c r="BG106" s="213"/>
      <c r="BH106" s="213"/>
      <c r="BI106" s="213"/>
      <c r="BJ106" s="213"/>
      <c r="BK106" s="213"/>
      <c r="BL106" s="213"/>
      <c r="BM106" s="213"/>
      <c r="BN106" s="213"/>
      <c r="BO106" s="213"/>
      <c r="BP106" s="213"/>
      <c r="BQ106" s="213"/>
      <c r="BR106" s="213"/>
      <c r="BS106" s="194" t="s">
        <v>171</v>
      </c>
      <c r="BT106" s="195"/>
      <c r="BU106" s="195"/>
      <c r="BV106" s="195"/>
      <c r="BW106" s="195"/>
      <c r="BX106" s="195"/>
      <c r="BY106" s="195"/>
      <c r="BZ106" s="196"/>
      <c r="CA106" s="46"/>
      <c r="CB106" s="67">
        <v>0</v>
      </c>
      <c r="CC106" s="67">
        <v>0</v>
      </c>
      <c r="CD106" s="67">
        <v>0</v>
      </c>
      <c r="CE106" s="11" t="s">
        <v>34</v>
      </c>
    </row>
    <row r="107" spans="1:83" ht="12.75" customHeight="1" x14ac:dyDescent="0.2">
      <c r="A107" s="212" t="s">
        <v>173</v>
      </c>
      <c r="B107" s="213"/>
      <c r="C107" s="213"/>
      <c r="D107" s="213"/>
      <c r="E107" s="213"/>
      <c r="F107" s="213"/>
      <c r="G107" s="213"/>
      <c r="H107" s="213"/>
      <c r="I107" s="213"/>
      <c r="J107" s="213"/>
      <c r="K107" s="213"/>
      <c r="L107" s="213"/>
      <c r="M107" s="213"/>
      <c r="N107" s="213"/>
      <c r="O107" s="213"/>
      <c r="P107" s="213"/>
      <c r="Q107" s="213"/>
      <c r="R107" s="213"/>
      <c r="S107" s="213"/>
      <c r="T107" s="213"/>
      <c r="U107" s="213"/>
      <c r="V107" s="213"/>
      <c r="W107" s="213"/>
      <c r="X107" s="213"/>
      <c r="Y107" s="213"/>
      <c r="Z107" s="213"/>
      <c r="AA107" s="213"/>
      <c r="AB107" s="213"/>
      <c r="AC107" s="213"/>
      <c r="AD107" s="213"/>
      <c r="AE107" s="213"/>
      <c r="AF107" s="213"/>
      <c r="AG107" s="213"/>
      <c r="AH107" s="213"/>
      <c r="AI107" s="213"/>
      <c r="AJ107" s="213"/>
      <c r="AK107" s="213"/>
      <c r="AL107" s="213"/>
      <c r="AM107" s="213"/>
      <c r="AN107" s="213"/>
      <c r="AO107" s="213"/>
      <c r="AP107" s="213"/>
      <c r="AQ107" s="213"/>
      <c r="AR107" s="213"/>
      <c r="AS107" s="213"/>
      <c r="AT107" s="213"/>
      <c r="AU107" s="213"/>
      <c r="AV107" s="213"/>
      <c r="AW107" s="213"/>
      <c r="AX107" s="213"/>
      <c r="AY107" s="213"/>
      <c r="AZ107" s="213"/>
      <c r="BA107" s="213"/>
      <c r="BB107" s="213"/>
      <c r="BC107" s="213"/>
      <c r="BD107" s="213"/>
      <c r="BE107" s="213"/>
      <c r="BF107" s="213"/>
      <c r="BG107" s="213"/>
      <c r="BH107" s="213"/>
      <c r="BI107" s="213"/>
      <c r="BJ107" s="213"/>
      <c r="BK107" s="213"/>
      <c r="BL107" s="213"/>
      <c r="BM107" s="213"/>
      <c r="BN107" s="213"/>
      <c r="BO107" s="213"/>
      <c r="BP107" s="213"/>
      <c r="BQ107" s="213"/>
      <c r="BR107" s="213"/>
      <c r="BS107" s="194" t="s">
        <v>172</v>
      </c>
      <c r="BT107" s="195"/>
      <c r="BU107" s="195"/>
      <c r="BV107" s="195"/>
      <c r="BW107" s="195"/>
      <c r="BX107" s="195"/>
      <c r="BY107" s="195"/>
      <c r="BZ107" s="196"/>
      <c r="CA107" s="46"/>
      <c r="CB107" s="67">
        <v>0</v>
      </c>
      <c r="CC107" s="67">
        <v>0</v>
      </c>
      <c r="CD107" s="67">
        <v>0</v>
      </c>
      <c r="CE107" s="11" t="s">
        <v>34</v>
      </c>
    </row>
    <row r="108" spans="1:83" ht="12.75" customHeight="1" x14ac:dyDescent="0.2">
      <c r="A108" s="217" t="s">
        <v>174</v>
      </c>
      <c r="B108" s="217"/>
      <c r="C108" s="217"/>
      <c r="D108" s="217"/>
      <c r="E108" s="217"/>
      <c r="F108" s="217"/>
      <c r="G108" s="217"/>
      <c r="H108" s="217"/>
      <c r="I108" s="217"/>
      <c r="J108" s="217"/>
      <c r="K108" s="217"/>
      <c r="L108" s="217"/>
      <c r="M108" s="217"/>
      <c r="N108" s="217"/>
      <c r="O108" s="217"/>
      <c r="P108" s="217"/>
      <c r="Q108" s="217"/>
      <c r="R108" s="217"/>
      <c r="S108" s="217"/>
      <c r="T108" s="217"/>
      <c r="U108" s="217"/>
      <c r="V108" s="217"/>
      <c r="W108" s="217"/>
      <c r="X108" s="217"/>
      <c r="Y108" s="217"/>
      <c r="Z108" s="217"/>
      <c r="AA108" s="217"/>
      <c r="AB108" s="217"/>
      <c r="AC108" s="217"/>
      <c r="AD108" s="217"/>
      <c r="AE108" s="217"/>
      <c r="AF108" s="217"/>
      <c r="AG108" s="217"/>
      <c r="AH108" s="217"/>
      <c r="AI108" s="217"/>
      <c r="AJ108" s="217"/>
      <c r="AK108" s="217"/>
      <c r="AL108" s="217"/>
      <c r="AM108" s="217"/>
      <c r="AN108" s="217"/>
      <c r="AO108" s="217"/>
      <c r="AP108" s="217"/>
      <c r="AQ108" s="217"/>
      <c r="AR108" s="217"/>
      <c r="AS108" s="217"/>
      <c r="AT108" s="217"/>
      <c r="AU108" s="217"/>
      <c r="AV108" s="217"/>
      <c r="AW108" s="217"/>
      <c r="AX108" s="217"/>
      <c r="AY108" s="217"/>
      <c r="AZ108" s="217"/>
      <c r="BA108" s="217"/>
      <c r="BB108" s="217"/>
      <c r="BC108" s="217"/>
      <c r="BD108" s="217"/>
      <c r="BE108" s="217"/>
      <c r="BF108" s="217"/>
      <c r="BG108" s="217"/>
      <c r="BH108" s="217"/>
      <c r="BI108" s="217"/>
      <c r="BJ108" s="217"/>
      <c r="BK108" s="217"/>
      <c r="BL108" s="217"/>
      <c r="BM108" s="217"/>
      <c r="BN108" s="217"/>
      <c r="BO108" s="217"/>
      <c r="BP108" s="217"/>
      <c r="BQ108" s="217"/>
      <c r="BR108" s="217"/>
      <c r="BS108" s="214" t="s">
        <v>175</v>
      </c>
      <c r="BT108" s="215"/>
      <c r="BU108" s="215"/>
      <c r="BV108" s="215"/>
      <c r="BW108" s="215"/>
      <c r="BX108" s="215"/>
      <c r="BY108" s="215"/>
      <c r="BZ108" s="216"/>
      <c r="CA108" s="48" t="s">
        <v>34</v>
      </c>
      <c r="CB108" s="63">
        <f>SUM(CB109:CB110)</f>
        <v>0</v>
      </c>
      <c r="CC108" s="63">
        <f>SUM(CC109:CC110)</f>
        <v>0</v>
      </c>
      <c r="CD108" s="63">
        <f>SUM(CD109:CD110)</f>
        <v>0</v>
      </c>
      <c r="CE108" s="11" t="s">
        <v>34</v>
      </c>
    </row>
    <row r="109" spans="1:83" ht="22.5" customHeight="1" x14ac:dyDescent="0.2">
      <c r="A109" s="212" t="s">
        <v>176</v>
      </c>
      <c r="B109" s="213"/>
      <c r="C109" s="213"/>
      <c r="D109" s="213"/>
      <c r="E109" s="213"/>
      <c r="F109" s="213"/>
      <c r="G109" s="213"/>
      <c r="H109" s="213"/>
      <c r="I109" s="213"/>
      <c r="J109" s="213"/>
      <c r="K109" s="213"/>
      <c r="L109" s="213"/>
      <c r="M109" s="213"/>
      <c r="N109" s="213"/>
      <c r="O109" s="213"/>
      <c r="P109" s="213"/>
      <c r="Q109" s="213"/>
      <c r="R109" s="213"/>
      <c r="S109" s="213"/>
      <c r="T109" s="213"/>
      <c r="U109" s="213"/>
      <c r="V109" s="213"/>
      <c r="W109" s="213"/>
      <c r="X109" s="213"/>
      <c r="Y109" s="213"/>
      <c r="Z109" s="213"/>
      <c r="AA109" s="213"/>
      <c r="AB109" s="213"/>
      <c r="AC109" s="213"/>
      <c r="AD109" s="213"/>
      <c r="AE109" s="213"/>
      <c r="AF109" s="213"/>
      <c r="AG109" s="213"/>
      <c r="AH109" s="213"/>
      <c r="AI109" s="213"/>
      <c r="AJ109" s="213"/>
      <c r="AK109" s="213"/>
      <c r="AL109" s="213"/>
      <c r="AM109" s="213"/>
      <c r="AN109" s="213"/>
      <c r="AO109" s="213"/>
      <c r="AP109" s="213"/>
      <c r="AQ109" s="213"/>
      <c r="AR109" s="213"/>
      <c r="AS109" s="213"/>
      <c r="AT109" s="213"/>
      <c r="AU109" s="213"/>
      <c r="AV109" s="213"/>
      <c r="AW109" s="213"/>
      <c r="AX109" s="213"/>
      <c r="AY109" s="213"/>
      <c r="AZ109" s="213"/>
      <c r="BA109" s="213"/>
      <c r="BB109" s="213"/>
      <c r="BC109" s="213"/>
      <c r="BD109" s="213"/>
      <c r="BE109" s="213"/>
      <c r="BF109" s="213"/>
      <c r="BG109" s="213"/>
      <c r="BH109" s="213"/>
      <c r="BI109" s="213"/>
      <c r="BJ109" s="213"/>
      <c r="BK109" s="213"/>
      <c r="BL109" s="213"/>
      <c r="BM109" s="213"/>
      <c r="BN109" s="213"/>
      <c r="BO109" s="213"/>
      <c r="BP109" s="213"/>
      <c r="BQ109" s="213"/>
      <c r="BR109" s="213"/>
      <c r="BS109" s="194" t="s">
        <v>177</v>
      </c>
      <c r="BT109" s="195"/>
      <c r="BU109" s="195"/>
      <c r="BV109" s="195"/>
      <c r="BW109" s="195"/>
      <c r="BX109" s="195"/>
      <c r="BY109" s="195"/>
      <c r="BZ109" s="196"/>
      <c r="CA109" s="46" t="s">
        <v>178</v>
      </c>
      <c r="CB109" s="67">
        <v>0</v>
      </c>
      <c r="CC109" s="67">
        <v>0</v>
      </c>
      <c r="CD109" s="67">
        <v>0</v>
      </c>
      <c r="CE109" s="11" t="s">
        <v>34</v>
      </c>
    </row>
    <row r="110" spans="1:83" ht="11.25" customHeight="1" thickBot="1" x14ac:dyDescent="0.25">
      <c r="A110" s="212"/>
      <c r="B110" s="213"/>
      <c r="C110" s="213"/>
      <c r="D110" s="213"/>
      <c r="E110" s="213"/>
      <c r="F110" s="213"/>
      <c r="G110" s="213"/>
      <c r="H110" s="213"/>
      <c r="I110" s="213"/>
      <c r="J110" s="213"/>
      <c r="K110" s="213"/>
      <c r="L110" s="213"/>
      <c r="M110" s="213"/>
      <c r="N110" s="213"/>
      <c r="O110" s="213"/>
      <c r="P110" s="213"/>
      <c r="Q110" s="213"/>
      <c r="R110" s="213"/>
      <c r="S110" s="213"/>
      <c r="T110" s="213"/>
      <c r="U110" s="213"/>
      <c r="V110" s="213"/>
      <c r="W110" s="213"/>
      <c r="X110" s="213"/>
      <c r="Y110" s="213"/>
      <c r="Z110" s="213"/>
      <c r="AA110" s="213"/>
      <c r="AB110" s="213"/>
      <c r="AC110" s="213"/>
      <c r="AD110" s="213"/>
      <c r="AE110" s="213"/>
      <c r="AF110" s="213"/>
      <c r="AG110" s="213"/>
      <c r="AH110" s="213"/>
      <c r="AI110" s="213"/>
      <c r="AJ110" s="213"/>
      <c r="AK110" s="213"/>
      <c r="AL110" s="213"/>
      <c r="AM110" s="213"/>
      <c r="AN110" s="213"/>
      <c r="AO110" s="213"/>
      <c r="AP110" s="213"/>
      <c r="AQ110" s="213"/>
      <c r="AR110" s="213"/>
      <c r="AS110" s="213"/>
      <c r="AT110" s="213"/>
      <c r="AU110" s="213"/>
      <c r="AV110" s="213"/>
      <c r="AW110" s="213"/>
      <c r="AX110" s="213"/>
      <c r="AY110" s="213"/>
      <c r="AZ110" s="213"/>
      <c r="BA110" s="213"/>
      <c r="BB110" s="213"/>
      <c r="BC110" s="213"/>
      <c r="BD110" s="213"/>
      <c r="BE110" s="213"/>
      <c r="BF110" s="213"/>
      <c r="BG110" s="213"/>
      <c r="BH110" s="213"/>
      <c r="BI110" s="213"/>
      <c r="BJ110" s="213"/>
      <c r="BK110" s="213"/>
      <c r="BL110" s="213"/>
      <c r="BM110" s="213"/>
      <c r="BN110" s="213"/>
      <c r="BO110" s="213"/>
      <c r="BP110" s="213"/>
      <c r="BQ110" s="213"/>
      <c r="BR110" s="213"/>
      <c r="BS110" s="208"/>
      <c r="BT110" s="209"/>
      <c r="BU110" s="209"/>
      <c r="BV110" s="209"/>
      <c r="BW110" s="209"/>
      <c r="BX110" s="209"/>
      <c r="BY110" s="209"/>
      <c r="BZ110" s="210"/>
      <c r="CA110" s="46"/>
      <c r="CB110" s="73"/>
      <c r="CC110" s="73"/>
      <c r="CD110" s="73"/>
      <c r="CE110" s="69"/>
    </row>
    <row r="111" spans="1:83" ht="3" customHeight="1" x14ac:dyDescent="0.2"/>
    <row r="112" spans="1:83" s="2" customFormat="1" ht="19.5" customHeight="1" x14ac:dyDescent="0.2">
      <c r="A112" s="211" t="s">
        <v>244</v>
      </c>
      <c r="B112" s="211"/>
      <c r="C112" s="211"/>
      <c r="D112" s="211"/>
      <c r="E112" s="211"/>
      <c r="F112" s="211"/>
      <c r="G112" s="211"/>
      <c r="H112" s="211"/>
      <c r="I112" s="211"/>
      <c r="J112" s="211"/>
      <c r="K112" s="211"/>
      <c r="L112" s="211"/>
      <c r="M112" s="211"/>
      <c r="N112" s="211"/>
      <c r="O112" s="211"/>
      <c r="P112" s="211"/>
      <c r="Q112" s="211"/>
      <c r="R112" s="211"/>
      <c r="S112" s="211"/>
      <c r="T112" s="211"/>
      <c r="U112" s="211"/>
      <c r="V112" s="211"/>
      <c r="W112" s="211"/>
      <c r="X112" s="211"/>
      <c r="Y112" s="211"/>
      <c r="Z112" s="211"/>
      <c r="AA112" s="211"/>
      <c r="AB112" s="211"/>
      <c r="AC112" s="211"/>
      <c r="AD112" s="211"/>
      <c r="AE112" s="211"/>
      <c r="AF112" s="211"/>
      <c r="AG112" s="211"/>
      <c r="AH112" s="211"/>
      <c r="AI112" s="211"/>
      <c r="AJ112" s="211"/>
      <c r="AK112" s="211"/>
      <c r="AL112" s="211"/>
      <c r="AM112" s="211"/>
      <c r="AN112" s="211"/>
      <c r="AO112" s="211"/>
      <c r="AP112" s="211"/>
      <c r="AQ112" s="211"/>
      <c r="AR112" s="211"/>
      <c r="AS112" s="211"/>
      <c r="AT112" s="211"/>
      <c r="AU112" s="211"/>
      <c r="AV112" s="211"/>
      <c r="AW112" s="211"/>
      <c r="AX112" s="211"/>
      <c r="AY112" s="211"/>
      <c r="AZ112" s="211"/>
      <c r="BA112" s="211"/>
      <c r="BB112" s="211"/>
      <c r="BC112" s="211"/>
      <c r="BD112" s="211"/>
      <c r="BE112" s="211"/>
      <c r="BF112" s="211"/>
      <c r="BG112" s="211"/>
      <c r="BH112" s="211"/>
      <c r="BI112" s="211"/>
      <c r="BJ112" s="211"/>
      <c r="BK112" s="211"/>
      <c r="BL112" s="211"/>
      <c r="BM112" s="211"/>
      <c r="BN112" s="211"/>
      <c r="BO112" s="211"/>
      <c r="BP112" s="211"/>
      <c r="BQ112" s="211"/>
      <c r="BR112" s="211"/>
      <c r="BS112" s="211"/>
      <c r="BT112" s="211"/>
      <c r="BU112" s="211"/>
      <c r="BV112" s="211"/>
      <c r="BW112" s="211"/>
      <c r="BX112" s="211"/>
      <c r="BY112" s="211"/>
      <c r="BZ112" s="211"/>
      <c r="CA112" s="211"/>
      <c r="CB112" s="211"/>
      <c r="CC112" s="211"/>
      <c r="CD112" s="211"/>
      <c r="CE112" s="211"/>
    </row>
    <row r="113" spans="1:83" s="2" customFormat="1" ht="30" customHeight="1" x14ac:dyDescent="0.2">
      <c r="A113" s="211" t="s">
        <v>245</v>
      </c>
      <c r="B113" s="211"/>
      <c r="C113" s="211"/>
      <c r="D113" s="211"/>
      <c r="E113" s="211"/>
      <c r="F113" s="211"/>
      <c r="G113" s="211"/>
      <c r="H113" s="211"/>
      <c r="I113" s="211"/>
      <c r="J113" s="211"/>
      <c r="K113" s="211"/>
      <c r="L113" s="211"/>
      <c r="M113" s="211"/>
      <c r="N113" s="211"/>
      <c r="O113" s="211"/>
      <c r="P113" s="211"/>
      <c r="Q113" s="211"/>
      <c r="R113" s="211"/>
      <c r="S113" s="211"/>
      <c r="T113" s="211"/>
      <c r="U113" s="211"/>
      <c r="V113" s="211"/>
      <c r="W113" s="211"/>
      <c r="X113" s="211"/>
      <c r="Y113" s="211"/>
      <c r="Z113" s="211"/>
      <c r="AA113" s="211"/>
      <c r="AB113" s="211"/>
      <c r="AC113" s="211"/>
      <c r="AD113" s="211"/>
      <c r="AE113" s="211"/>
      <c r="AF113" s="211"/>
      <c r="AG113" s="211"/>
      <c r="AH113" s="211"/>
      <c r="AI113" s="211"/>
      <c r="AJ113" s="211"/>
      <c r="AK113" s="211"/>
      <c r="AL113" s="211"/>
      <c r="AM113" s="211"/>
      <c r="AN113" s="211"/>
      <c r="AO113" s="211"/>
      <c r="AP113" s="211"/>
      <c r="AQ113" s="211"/>
      <c r="AR113" s="211"/>
      <c r="AS113" s="211"/>
      <c r="AT113" s="211"/>
      <c r="AU113" s="211"/>
      <c r="AV113" s="211"/>
      <c r="AW113" s="211"/>
      <c r="AX113" s="211"/>
      <c r="AY113" s="211"/>
      <c r="AZ113" s="211"/>
      <c r="BA113" s="211"/>
      <c r="BB113" s="211"/>
      <c r="BC113" s="211"/>
      <c r="BD113" s="211"/>
      <c r="BE113" s="211"/>
      <c r="BF113" s="211"/>
      <c r="BG113" s="211"/>
      <c r="BH113" s="211"/>
      <c r="BI113" s="211"/>
      <c r="BJ113" s="211"/>
      <c r="BK113" s="211"/>
      <c r="BL113" s="211"/>
      <c r="BM113" s="211"/>
      <c r="BN113" s="211"/>
      <c r="BO113" s="211"/>
      <c r="BP113" s="211"/>
      <c r="BQ113" s="211"/>
      <c r="BR113" s="211"/>
      <c r="BS113" s="211"/>
      <c r="BT113" s="211"/>
      <c r="BU113" s="211"/>
      <c r="BV113" s="211"/>
      <c r="BW113" s="211"/>
      <c r="BX113" s="211"/>
      <c r="BY113" s="211"/>
      <c r="BZ113" s="211"/>
      <c r="CA113" s="211"/>
      <c r="CB113" s="211"/>
      <c r="CC113" s="211"/>
      <c r="CD113" s="211"/>
      <c r="CE113" s="211"/>
    </row>
    <row r="114" spans="1:83" s="2" customFormat="1" ht="11.25" customHeight="1" x14ac:dyDescent="0.2">
      <c r="A114" s="7" t="s">
        <v>246</v>
      </c>
    </row>
    <row r="115" spans="1:83" s="2" customFormat="1" ht="11.25" customHeight="1" x14ac:dyDescent="0.2">
      <c r="A115" s="7" t="s">
        <v>247</v>
      </c>
    </row>
    <row r="116" spans="1:83" s="2" customFormat="1" ht="30" customHeight="1" x14ac:dyDescent="0.2">
      <c r="A116" s="211" t="s">
        <v>248</v>
      </c>
      <c r="B116" s="211"/>
      <c r="C116" s="211"/>
      <c r="D116" s="211"/>
      <c r="E116" s="211"/>
      <c r="F116" s="211"/>
      <c r="G116" s="211"/>
      <c r="H116" s="211"/>
      <c r="I116" s="211"/>
      <c r="J116" s="211"/>
      <c r="K116" s="211"/>
      <c r="L116" s="211"/>
      <c r="M116" s="211"/>
      <c r="N116" s="211"/>
      <c r="O116" s="211"/>
      <c r="P116" s="211"/>
      <c r="Q116" s="211"/>
      <c r="R116" s="211"/>
      <c r="S116" s="211"/>
      <c r="T116" s="211"/>
      <c r="U116" s="211"/>
      <c r="V116" s="211"/>
      <c r="W116" s="211"/>
      <c r="X116" s="211"/>
      <c r="Y116" s="211"/>
      <c r="Z116" s="211"/>
      <c r="AA116" s="211"/>
      <c r="AB116" s="211"/>
      <c r="AC116" s="211"/>
      <c r="AD116" s="211"/>
      <c r="AE116" s="211"/>
      <c r="AF116" s="211"/>
      <c r="AG116" s="211"/>
      <c r="AH116" s="211"/>
      <c r="AI116" s="211"/>
      <c r="AJ116" s="211"/>
      <c r="AK116" s="211"/>
      <c r="AL116" s="211"/>
      <c r="AM116" s="211"/>
      <c r="AN116" s="211"/>
      <c r="AO116" s="211"/>
      <c r="AP116" s="211"/>
      <c r="AQ116" s="211"/>
      <c r="AR116" s="211"/>
      <c r="AS116" s="211"/>
      <c r="AT116" s="211"/>
      <c r="AU116" s="211"/>
      <c r="AV116" s="211"/>
      <c r="AW116" s="211"/>
      <c r="AX116" s="211"/>
      <c r="AY116" s="211"/>
      <c r="AZ116" s="211"/>
      <c r="BA116" s="211"/>
      <c r="BB116" s="211"/>
      <c r="BC116" s="211"/>
      <c r="BD116" s="211"/>
      <c r="BE116" s="211"/>
      <c r="BF116" s="211"/>
      <c r="BG116" s="211"/>
      <c r="BH116" s="211"/>
      <c r="BI116" s="211"/>
      <c r="BJ116" s="211"/>
      <c r="BK116" s="211"/>
      <c r="BL116" s="211"/>
      <c r="BM116" s="211"/>
      <c r="BN116" s="211"/>
      <c r="BO116" s="211"/>
      <c r="BP116" s="211"/>
      <c r="BQ116" s="211"/>
      <c r="BR116" s="211"/>
      <c r="BS116" s="211"/>
      <c r="BT116" s="211"/>
      <c r="BU116" s="211"/>
      <c r="BV116" s="211"/>
      <c r="BW116" s="211"/>
      <c r="BX116" s="211"/>
      <c r="BY116" s="211"/>
      <c r="BZ116" s="211"/>
      <c r="CA116" s="211"/>
      <c r="CB116" s="211"/>
      <c r="CC116" s="211"/>
      <c r="CD116" s="211"/>
      <c r="CE116" s="211"/>
    </row>
    <row r="117" spans="1:83" ht="3" customHeight="1" x14ac:dyDescent="0.2"/>
  </sheetData>
  <mergeCells count="188">
    <mergeCell ref="A27:CE27"/>
    <mergeCell ref="A36:BR36"/>
    <mergeCell ref="BS36:BZ36"/>
    <mergeCell ref="A35:BR35"/>
    <mergeCell ref="CA29:CA31"/>
    <mergeCell ref="A34:BR34"/>
    <mergeCell ref="BS34:BZ34"/>
    <mergeCell ref="A32:BR32"/>
    <mergeCell ref="BS32:BZ32"/>
    <mergeCell ref="A33:BR33"/>
    <mergeCell ref="BS33:BZ33"/>
    <mergeCell ref="A29:BR31"/>
    <mergeCell ref="BS29:BZ31"/>
    <mergeCell ref="CA55:CA56"/>
    <mergeCell ref="BS47:BZ47"/>
    <mergeCell ref="A48:BR48"/>
    <mergeCell ref="BS48:BZ49"/>
    <mergeCell ref="A49:BR49"/>
    <mergeCell ref="A43:BR43"/>
    <mergeCell ref="BS43:BZ43"/>
    <mergeCell ref="BS60:BZ60"/>
    <mergeCell ref="BS44:BZ44"/>
    <mergeCell ref="A50:BR50"/>
    <mergeCell ref="BS50:BZ50"/>
    <mergeCell ref="A44:BR44"/>
    <mergeCell ref="A45:BR45"/>
    <mergeCell ref="BS45:BZ46"/>
    <mergeCell ref="A46:BR46"/>
    <mergeCell ref="A47:BR47"/>
    <mergeCell ref="A57:BR57"/>
    <mergeCell ref="BS57:BZ57"/>
    <mergeCell ref="A58:BR58"/>
    <mergeCell ref="BS58:BZ58"/>
    <mergeCell ref="A54:BR54"/>
    <mergeCell ref="BS54:BZ54"/>
    <mergeCell ref="A55:BR55"/>
    <mergeCell ref="BS55:BZ56"/>
    <mergeCell ref="A56:BR56"/>
    <mergeCell ref="A62:BR62"/>
    <mergeCell ref="A63:BR63"/>
    <mergeCell ref="BS62:BZ62"/>
    <mergeCell ref="BS63:BZ63"/>
    <mergeCell ref="A61:BR61"/>
    <mergeCell ref="BS61:BZ61"/>
    <mergeCell ref="A60:BR60"/>
    <mergeCell ref="A59:BR59"/>
    <mergeCell ref="BS59:BZ59"/>
    <mergeCell ref="A68:BR68"/>
    <mergeCell ref="BS68:BZ68"/>
    <mergeCell ref="A69:BR69"/>
    <mergeCell ref="BS69:BZ69"/>
    <mergeCell ref="A66:BR66"/>
    <mergeCell ref="BS66:BZ66"/>
    <mergeCell ref="A67:BR67"/>
    <mergeCell ref="BS67:BZ67"/>
    <mergeCell ref="A64:BR64"/>
    <mergeCell ref="BS64:BZ64"/>
    <mergeCell ref="A65:BR65"/>
    <mergeCell ref="BS65:BZ65"/>
    <mergeCell ref="A74:BR74"/>
    <mergeCell ref="BS74:BZ74"/>
    <mergeCell ref="A75:BR75"/>
    <mergeCell ref="BS75:BZ75"/>
    <mergeCell ref="A72:BR72"/>
    <mergeCell ref="BS72:BZ72"/>
    <mergeCell ref="A73:BR73"/>
    <mergeCell ref="BS73:BZ73"/>
    <mergeCell ref="A70:BR70"/>
    <mergeCell ref="BS70:BZ70"/>
    <mergeCell ref="A71:BR71"/>
    <mergeCell ref="BS71:BZ71"/>
    <mergeCell ref="A80:BR80"/>
    <mergeCell ref="BS80:BZ80"/>
    <mergeCell ref="A81:BR81"/>
    <mergeCell ref="BS81:BZ81"/>
    <mergeCell ref="A78:BR78"/>
    <mergeCell ref="BS78:BZ78"/>
    <mergeCell ref="A79:BR79"/>
    <mergeCell ref="BS79:BZ79"/>
    <mergeCell ref="A76:BR76"/>
    <mergeCell ref="BS76:BZ76"/>
    <mergeCell ref="A77:BR77"/>
    <mergeCell ref="BS77:BZ77"/>
    <mergeCell ref="A86:BR86"/>
    <mergeCell ref="BS86:BZ86"/>
    <mergeCell ref="A87:BR87"/>
    <mergeCell ref="BS87:BZ87"/>
    <mergeCell ref="A84:BR84"/>
    <mergeCell ref="BS84:BZ84"/>
    <mergeCell ref="A85:BR85"/>
    <mergeCell ref="BS85:BZ85"/>
    <mergeCell ref="A82:BR82"/>
    <mergeCell ref="BS82:BZ82"/>
    <mergeCell ref="A83:BR83"/>
    <mergeCell ref="BS83:BZ83"/>
    <mergeCell ref="A92:BR92"/>
    <mergeCell ref="BS92:BZ92"/>
    <mergeCell ref="A93:BR93"/>
    <mergeCell ref="BS93:BZ93"/>
    <mergeCell ref="A90:BR90"/>
    <mergeCell ref="BS90:BZ90"/>
    <mergeCell ref="A91:BR91"/>
    <mergeCell ref="BS91:BZ91"/>
    <mergeCell ref="A88:BR88"/>
    <mergeCell ref="BS88:BZ88"/>
    <mergeCell ref="A89:BR89"/>
    <mergeCell ref="BS89:BZ89"/>
    <mergeCell ref="BS99:BZ100"/>
    <mergeCell ref="A100:BR100"/>
    <mergeCell ref="A101:BR101"/>
    <mergeCell ref="BS101:BZ101"/>
    <mergeCell ref="A99:BR99"/>
    <mergeCell ref="A94:BR94"/>
    <mergeCell ref="BS94:BZ94"/>
    <mergeCell ref="A98:BR98"/>
    <mergeCell ref="BS98:BZ98"/>
    <mergeCell ref="A95:BR95"/>
    <mergeCell ref="BS95:BZ95"/>
    <mergeCell ref="A96:BR96"/>
    <mergeCell ref="BS96:BZ97"/>
    <mergeCell ref="A97:BR97"/>
    <mergeCell ref="BS106:BZ106"/>
    <mergeCell ref="A107:BR107"/>
    <mergeCell ref="BS107:BZ107"/>
    <mergeCell ref="A106:BR106"/>
    <mergeCell ref="BS104:BZ104"/>
    <mergeCell ref="A105:BR105"/>
    <mergeCell ref="BS105:BZ105"/>
    <mergeCell ref="A104:BR104"/>
    <mergeCell ref="BS102:BZ102"/>
    <mergeCell ref="A103:BR103"/>
    <mergeCell ref="BS103:BZ103"/>
    <mergeCell ref="A102:BR102"/>
    <mergeCell ref="BS110:BZ110"/>
    <mergeCell ref="A116:CE116"/>
    <mergeCell ref="A112:CE112"/>
    <mergeCell ref="A113:CE113"/>
    <mergeCell ref="A110:BR110"/>
    <mergeCell ref="BS108:BZ108"/>
    <mergeCell ref="A109:BR109"/>
    <mergeCell ref="BS109:BZ109"/>
    <mergeCell ref="A108:BR108"/>
    <mergeCell ref="A52:BR52"/>
    <mergeCell ref="BS52:BZ53"/>
    <mergeCell ref="A53:BR53"/>
    <mergeCell ref="CB29:CE29"/>
    <mergeCell ref="CE30:CE31"/>
    <mergeCell ref="CA48:CA49"/>
    <mergeCell ref="CA45:CA46"/>
    <mergeCell ref="CA37:CA38"/>
    <mergeCell ref="CA52:CA53"/>
    <mergeCell ref="A37:BR37"/>
    <mergeCell ref="A38:BR38"/>
    <mergeCell ref="BS37:BZ38"/>
    <mergeCell ref="A40:BR40"/>
    <mergeCell ref="BS40:BZ40"/>
    <mergeCell ref="A39:BR39"/>
    <mergeCell ref="BS39:BZ39"/>
    <mergeCell ref="BS35:BZ35"/>
    <mergeCell ref="A41:BR41"/>
    <mergeCell ref="BS41:BZ41"/>
    <mergeCell ref="A51:BR51"/>
    <mergeCell ref="BS51:BZ51"/>
    <mergeCell ref="A42:BR42"/>
    <mergeCell ref="BS42:BZ42"/>
    <mergeCell ref="CA6:CE6"/>
    <mergeCell ref="G17:CC17"/>
    <mergeCell ref="A25:I25"/>
    <mergeCell ref="X25:CB25"/>
    <mergeCell ref="X26:CB26"/>
    <mergeCell ref="CB2:CD2"/>
    <mergeCell ref="CB3:CD3"/>
    <mergeCell ref="CB4:CD4"/>
    <mergeCell ref="CB7:CD7"/>
    <mergeCell ref="CC8:CD8"/>
    <mergeCell ref="CB9:CD9"/>
    <mergeCell ref="A13:CD13"/>
    <mergeCell ref="A12:CD12"/>
    <mergeCell ref="AV15:AW15"/>
    <mergeCell ref="BI15:BZ15"/>
    <mergeCell ref="AZ15:BB15"/>
    <mergeCell ref="A18:CB18"/>
    <mergeCell ref="A19:AF19"/>
    <mergeCell ref="A23:W23"/>
    <mergeCell ref="A22:O22"/>
    <mergeCell ref="X23:CB23"/>
    <mergeCell ref="CC22:CD22"/>
    <mergeCell ref="CC25:CD25"/>
  </mergeCells>
  <printOptions horizontalCentered="1"/>
  <pageMargins left="0.59055118110236227" right="0.11811023622047245" top="0.78740157480314965" bottom="0.31496062992125984" header="0" footer="0"/>
  <pageSetup paperSize="9" scale="68" orientation="portrait" r:id="rId1"/>
  <headerFooter alignWithMargins="0"/>
  <rowBreaks count="1" manualBreakCount="1">
    <brk id="76" max="8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J60"/>
  <sheetViews>
    <sheetView tabSelected="1" view="pageBreakPreview" topLeftCell="A10" zoomScale="110" zoomScaleSheetLayoutView="100" workbookViewId="0">
      <selection activeCell="DI30" sqref="DI30"/>
    </sheetView>
  </sheetViews>
  <sheetFormatPr defaultColWidth="0.85546875" defaultRowHeight="11.25" x14ac:dyDescent="0.2"/>
  <cols>
    <col min="1" max="42" width="0.85546875" style="128"/>
    <col min="43" max="53" width="0" style="128" hidden="1" customWidth="1"/>
    <col min="54" max="60" width="0.85546875" style="128"/>
    <col min="61" max="61" width="0.85546875" style="128" customWidth="1"/>
    <col min="62" max="64" width="0.85546875" style="128"/>
    <col min="65" max="65" width="0.85546875" style="128" customWidth="1"/>
    <col min="66" max="75" width="0.85546875" style="128"/>
    <col min="76" max="77" width="0.85546875" style="128" customWidth="1"/>
    <col min="78" max="98" width="0.85546875" style="128"/>
    <col min="99" max="99" width="2" style="128" customWidth="1"/>
    <col min="100" max="109" width="0.85546875" style="128"/>
    <col min="110" max="110" width="10.28515625" style="128" customWidth="1"/>
    <col min="111" max="111" width="11.5703125" style="128" customWidth="1"/>
    <col min="112" max="112" width="11.85546875" style="128" customWidth="1"/>
    <col min="113" max="113" width="11.28515625" style="128" customWidth="1"/>
    <col min="114" max="114" width="10.140625" style="128" customWidth="1"/>
    <col min="115" max="16384" width="0.85546875" style="128"/>
  </cols>
  <sheetData>
    <row r="1" spans="1:114" s="5" customFormat="1" ht="13.5" customHeight="1" x14ac:dyDescent="0.15">
      <c r="B1" s="228" t="s">
        <v>185</v>
      </c>
      <c r="C1" s="228"/>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row>
    <row r="3" spans="1:114" ht="11.25" customHeight="1" x14ac:dyDescent="0.2">
      <c r="A3" s="241" t="s">
        <v>179</v>
      </c>
      <c r="B3" s="241"/>
      <c r="C3" s="241"/>
      <c r="D3" s="241"/>
      <c r="E3" s="241"/>
      <c r="F3" s="241"/>
      <c r="G3" s="241"/>
      <c r="H3" s="242"/>
      <c r="I3" s="235" t="s">
        <v>0</v>
      </c>
      <c r="J3" s="235"/>
      <c r="K3" s="235"/>
      <c r="L3" s="235"/>
      <c r="M3" s="235"/>
      <c r="N3" s="235"/>
      <c r="O3" s="235"/>
      <c r="P3" s="235"/>
      <c r="Q3" s="235"/>
      <c r="R3" s="235"/>
      <c r="S3" s="235"/>
      <c r="T3" s="235"/>
      <c r="U3" s="235"/>
      <c r="V3" s="235"/>
      <c r="W3" s="235"/>
      <c r="X3" s="235"/>
      <c r="Y3" s="235"/>
      <c r="Z3" s="235"/>
      <c r="AA3" s="235"/>
      <c r="AB3" s="235"/>
      <c r="AC3" s="235"/>
      <c r="AD3" s="235"/>
      <c r="AE3" s="235"/>
      <c r="AF3" s="235"/>
      <c r="AG3" s="235"/>
      <c r="AH3" s="235"/>
      <c r="AI3" s="235"/>
      <c r="AJ3" s="235"/>
      <c r="AK3" s="235"/>
      <c r="AL3" s="235"/>
      <c r="AM3" s="235"/>
      <c r="AN3" s="235"/>
      <c r="AO3" s="235"/>
      <c r="AP3" s="235"/>
      <c r="AQ3" s="235"/>
      <c r="AR3" s="235"/>
      <c r="AS3" s="235"/>
      <c r="AT3" s="235"/>
      <c r="AU3" s="235"/>
      <c r="AV3" s="235"/>
      <c r="AW3" s="235"/>
      <c r="AX3" s="235"/>
      <c r="AY3" s="235"/>
      <c r="AZ3" s="235"/>
      <c r="BA3" s="235"/>
      <c r="BB3" s="235"/>
      <c r="BC3" s="235"/>
      <c r="BD3" s="235"/>
      <c r="BE3" s="235"/>
      <c r="BF3" s="235"/>
      <c r="BG3" s="235"/>
      <c r="BH3" s="235"/>
      <c r="BI3" s="235"/>
      <c r="BJ3" s="235"/>
      <c r="BK3" s="235"/>
      <c r="BL3" s="235"/>
      <c r="BM3" s="235"/>
      <c r="BN3" s="235"/>
      <c r="BO3" s="235"/>
      <c r="BP3" s="235"/>
      <c r="BQ3" s="235"/>
      <c r="BR3" s="235"/>
      <c r="BS3" s="235"/>
      <c r="BT3" s="235"/>
      <c r="BU3" s="235"/>
      <c r="BV3" s="235"/>
      <c r="BW3" s="235"/>
      <c r="BX3" s="235"/>
      <c r="BY3" s="235"/>
      <c r="BZ3" s="235"/>
      <c r="CA3" s="235"/>
      <c r="CB3" s="235"/>
      <c r="CC3" s="235"/>
      <c r="CD3" s="235"/>
      <c r="CE3" s="235"/>
      <c r="CF3" s="235"/>
      <c r="CG3" s="235"/>
      <c r="CH3" s="235"/>
      <c r="CI3" s="235"/>
      <c r="CJ3" s="235"/>
      <c r="CK3" s="235"/>
      <c r="CL3" s="235"/>
      <c r="CM3" s="236"/>
      <c r="CN3" s="240" t="s">
        <v>180</v>
      </c>
      <c r="CO3" s="241"/>
      <c r="CP3" s="241"/>
      <c r="CQ3" s="241"/>
      <c r="CR3" s="241"/>
      <c r="CS3" s="241"/>
      <c r="CT3" s="241"/>
      <c r="CU3" s="242"/>
      <c r="CV3" s="240" t="s">
        <v>181</v>
      </c>
      <c r="CW3" s="241"/>
      <c r="CX3" s="241"/>
      <c r="CY3" s="241"/>
      <c r="CZ3" s="241"/>
      <c r="DA3" s="241"/>
      <c r="DB3" s="241"/>
      <c r="DC3" s="241"/>
      <c r="DD3" s="241"/>
      <c r="DE3" s="242"/>
      <c r="DF3" s="282" t="s">
        <v>420</v>
      </c>
      <c r="DG3" s="285" t="s">
        <v>7</v>
      </c>
      <c r="DH3" s="286"/>
      <c r="DI3" s="286"/>
      <c r="DJ3" s="287"/>
    </row>
    <row r="4" spans="1:114" ht="11.25" customHeight="1" x14ac:dyDescent="0.2">
      <c r="A4" s="244"/>
      <c r="B4" s="244"/>
      <c r="C4" s="244"/>
      <c r="D4" s="244"/>
      <c r="E4" s="244"/>
      <c r="F4" s="244"/>
      <c r="G4" s="244"/>
      <c r="H4" s="245"/>
      <c r="I4" s="237"/>
      <c r="J4" s="237"/>
      <c r="K4" s="237"/>
      <c r="L4" s="237"/>
      <c r="M4" s="237"/>
      <c r="N4" s="237"/>
      <c r="O4" s="237"/>
      <c r="P4" s="237"/>
      <c r="Q4" s="237"/>
      <c r="R4" s="237"/>
      <c r="S4" s="237"/>
      <c r="T4" s="237"/>
      <c r="U4" s="237"/>
      <c r="V4" s="237"/>
      <c r="W4" s="237"/>
      <c r="X4" s="237"/>
      <c r="Y4" s="237"/>
      <c r="Z4" s="237"/>
      <c r="AA4" s="237"/>
      <c r="AB4" s="237"/>
      <c r="AC4" s="237"/>
      <c r="AD4" s="237"/>
      <c r="AE4" s="237"/>
      <c r="AF4" s="237"/>
      <c r="AG4" s="237"/>
      <c r="AH4" s="237"/>
      <c r="AI4" s="237"/>
      <c r="AJ4" s="237"/>
      <c r="AK4" s="237"/>
      <c r="AL4" s="237"/>
      <c r="AM4" s="237"/>
      <c r="AN4" s="237"/>
      <c r="AO4" s="237"/>
      <c r="AP4" s="237"/>
      <c r="AQ4" s="237"/>
      <c r="AR4" s="237"/>
      <c r="AS4" s="237"/>
      <c r="AT4" s="237"/>
      <c r="AU4" s="237"/>
      <c r="AV4" s="237"/>
      <c r="AW4" s="237"/>
      <c r="AX4" s="237"/>
      <c r="AY4" s="237"/>
      <c r="AZ4" s="237"/>
      <c r="BA4" s="237"/>
      <c r="BB4" s="237"/>
      <c r="BC4" s="237"/>
      <c r="BD4" s="237"/>
      <c r="BE4" s="237"/>
      <c r="BF4" s="237"/>
      <c r="BG4" s="237"/>
      <c r="BH4" s="237"/>
      <c r="BI4" s="237"/>
      <c r="BJ4" s="237"/>
      <c r="BK4" s="237"/>
      <c r="BL4" s="237"/>
      <c r="BM4" s="237"/>
      <c r="BN4" s="237"/>
      <c r="BO4" s="237"/>
      <c r="BP4" s="237"/>
      <c r="BQ4" s="237"/>
      <c r="BR4" s="237"/>
      <c r="BS4" s="237"/>
      <c r="BT4" s="237"/>
      <c r="BU4" s="237"/>
      <c r="BV4" s="237"/>
      <c r="BW4" s="237"/>
      <c r="BX4" s="237"/>
      <c r="BY4" s="237"/>
      <c r="BZ4" s="237"/>
      <c r="CA4" s="237"/>
      <c r="CB4" s="237"/>
      <c r="CC4" s="237"/>
      <c r="CD4" s="237"/>
      <c r="CE4" s="237"/>
      <c r="CF4" s="237"/>
      <c r="CG4" s="237"/>
      <c r="CH4" s="237"/>
      <c r="CI4" s="237"/>
      <c r="CJ4" s="237"/>
      <c r="CK4" s="237"/>
      <c r="CL4" s="237"/>
      <c r="CM4" s="238"/>
      <c r="CN4" s="243"/>
      <c r="CO4" s="244"/>
      <c r="CP4" s="244"/>
      <c r="CQ4" s="244"/>
      <c r="CR4" s="244"/>
      <c r="CS4" s="244"/>
      <c r="CT4" s="244"/>
      <c r="CU4" s="245"/>
      <c r="CV4" s="243"/>
      <c r="CW4" s="244"/>
      <c r="CX4" s="244"/>
      <c r="CY4" s="244"/>
      <c r="CZ4" s="244"/>
      <c r="DA4" s="244"/>
      <c r="DB4" s="244"/>
      <c r="DC4" s="244"/>
      <c r="DD4" s="244"/>
      <c r="DE4" s="245"/>
      <c r="DF4" s="283"/>
      <c r="DG4" s="10" t="s">
        <v>428</v>
      </c>
      <c r="DH4" s="10" t="s">
        <v>450</v>
      </c>
      <c r="DI4" s="10" t="s">
        <v>459</v>
      </c>
      <c r="DJ4" s="181" t="s">
        <v>6</v>
      </c>
    </row>
    <row r="5" spans="1:114" ht="39" customHeight="1" x14ac:dyDescent="0.2">
      <c r="A5" s="247"/>
      <c r="B5" s="247"/>
      <c r="C5" s="247"/>
      <c r="D5" s="247"/>
      <c r="E5" s="247"/>
      <c r="F5" s="247"/>
      <c r="G5" s="247"/>
      <c r="H5" s="248"/>
      <c r="I5" s="166"/>
      <c r="J5" s="166"/>
      <c r="K5" s="166"/>
      <c r="L5" s="166"/>
      <c r="M5" s="166"/>
      <c r="N5" s="166"/>
      <c r="O5" s="166"/>
      <c r="P5" s="166"/>
      <c r="Q5" s="166"/>
      <c r="R5" s="166"/>
      <c r="S5" s="166"/>
      <c r="T5" s="166"/>
      <c r="U5" s="166"/>
      <c r="V5" s="166"/>
      <c r="W5" s="166"/>
      <c r="X5" s="166"/>
      <c r="Y5" s="166"/>
      <c r="Z5" s="166"/>
      <c r="AA5" s="166"/>
      <c r="AB5" s="166"/>
      <c r="AC5" s="166"/>
      <c r="AD5" s="166"/>
      <c r="AE5" s="166"/>
      <c r="AF5" s="166"/>
      <c r="AG5" s="166"/>
      <c r="AH5" s="166"/>
      <c r="AI5" s="166"/>
      <c r="AJ5" s="166"/>
      <c r="AK5" s="166"/>
      <c r="AL5" s="166"/>
      <c r="AM5" s="166"/>
      <c r="AN5" s="166"/>
      <c r="AO5" s="166"/>
      <c r="AP5" s="166"/>
      <c r="AQ5" s="166"/>
      <c r="AR5" s="166"/>
      <c r="AS5" s="166"/>
      <c r="AT5" s="166"/>
      <c r="AU5" s="166"/>
      <c r="AV5" s="166"/>
      <c r="AW5" s="166"/>
      <c r="AX5" s="166"/>
      <c r="AY5" s="166"/>
      <c r="AZ5" s="166"/>
      <c r="BA5" s="166"/>
      <c r="BB5" s="166"/>
      <c r="BC5" s="166"/>
      <c r="BD5" s="166"/>
      <c r="BE5" s="166"/>
      <c r="BF5" s="166"/>
      <c r="BG5" s="166"/>
      <c r="BH5" s="166"/>
      <c r="BI5" s="166"/>
      <c r="BJ5" s="166"/>
      <c r="BK5" s="166"/>
      <c r="BL5" s="166"/>
      <c r="BM5" s="166"/>
      <c r="BN5" s="166"/>
      <c r="BO5" s="166"/>
      <c r="BP5" s="166"/>
      <c r="BQ5" s="166"/>
      <c r="BR5" s="166"/>
      <c r="BS5" s="166"/>
      <c r="BT5" s="166"/>
      <c r="BU5" s="166"/>
      <c r="BV5" s="166"/>
      <c r="BW5" s="166"/>
      <c r="BX5" s="166"/>
      <c r="BY5" s="166"/>
      <c r="BZ5" s="166"/>
      <c r="CA5" s="166"/>
      <c r="CB5" s="166"/>
      <c r="CC5" s="166"/>
      <c r="CD5" s="166"/>
      <c r="CE5" s="166"/>
      <c r="CF5" s="166"/>
      <c r="CG5" s="166"/>
      <c r="CH5" s="166"/>
      <c r="CI5" s="166"/>
      <c r="CJ5" s="166"/>
      <c r="CK5" s="166"/>
      <c r="CL5" s="166"/>
      <c r="CM5" s="239"/>
      <c r="CN5" s="246"/>
      <c r="CO5" s="247"/>
      <c r="CP5" s="247"/>
      <c r="CQ5" s="247"/>
      <c r="CR5" s="247"/>
      <c r="CS5" s="247"/>
      <c r="CT5" s="247"/>
      <c r="CU5" s="248"/>
      <c r="CV5" s="246"/>
      <c r="CW5" s="247"/>
      <c r="CX5" s="247"/>
      <c r="CY5" s="247"/>
      <c r="CZ5" s="247"/>
      <c r="DA5" s="247"/>
      <c r="DB5" s="247"/>
      <c r="DC5" s="247"/>
      <c r="DD5" s="247"/>
      <c r="DE5" s="248"/>
      <c r="DF5" s="284"/>
      <c r="DG5" s="136" t="s">
        <v>182</v>
      </c>
      <c r="DH5" s="136" t="s">
        <v>183</v>
      </c>
      <c r="DI5" s="136" t="s">
        <v>184</v>
      </c>
      <c r="DJ5" s="182"/>
    </row>
    <row r="6" spans="1:114" ht="12" thickBot="1" x14ac:dyDescent="0.25">
      <c r="A6" s="230" t="s">
        <v>8</v>
      </c>
      <c r="B6" s="230"/>
      <c r="C6" s="230"/>
      <c r="D6" s="230"/>
      <c r="E6" s="230"/>
      <c r="F6" s="230"/>
      <c r="G6" s="230"/>
      <c r="H6" s="231"/>
      <c r="I6" s="230" t="s">
        <v>9</v>
      </c>
      <c r="J6" s="230"/>
      <c r="K6" s="230"/>
      <c r="L6" s="230"/>
      <c r="M6" s="230"/>
      <c r="N6" s="230"/>
      <c r="O6" s="230"/>
      <c r="P6" s="230"/>
      <c r="Q6" s="230"/>
      <c r="R6" s="230"/>
      <c r="S6" s="230"/>
      <c r="T6" s="230"/>
      <c r="U6" s="230"/>
      <c r="V6" s="230"/>
      <c r="W6" s="230"/>
      <c r="X6" s="230"/>
      <c r="Y6" s="230"/>
      <c r="Z6" s="230"/>
      <c r="AA6" s="230"/>
      <c r="AB6" s="230"/>
      <c r="AC6" s="230"/>
      <c r="AD6" s="230"/>
      <c r="AE6" s="230"/>
      <c r="AF6" s="230"/>
      <c r="AG6" s="230"/>
      <c r="AH6" s="230"/>
      <c r="AI6" s="230"/>
      <c r="AJ6" s="230"/>
      <c r="AK6" s="230"/>
      <c r="AL6" s="230"/>
      <c r="AM6" s="230"/>
      <c r="AN6" s="230"/>
      <c r="AO6" s="230"/>
      <c r="AP6" s="230"/>
      <c r="AQ6" s="230"/>
      <c r="AR6" s="230"/>
      <c r="AS6" s="230"/>
      <c r="AT6" s="230"/>
      <c r="AU6" s="230"/>
      <c r="AV6" s="230"/>
      <c r="AW6" s="230"/>
      <c r="AX6" s="230"/>
      <c r="AY6" s="230"/>
      <c r="AZ6" s="230"/>
      <c r="BA6" s="230"/>
      <c r="BB6" s="230"/>
      <c r="BC6" s="230"/>
      <c r="BD6" s="230"/>
      <c r="BE6" s="230"/>
      <c r="BF6" s="230"/>
      <c r="BG6" s="230"/>
      <c r="BH6" s="230"/>
      <c r="BI6" s="230"/>
      <c r="BJ6" s="230"/>
      <c r="BK6" s="230"/>
      <c r="BL6" s="230"/>
      <c r="BM6" s="230"/>
      <c r="BN6" s="230"/>
      <c r="BO6" s="230"/>
      <c r="BP6" s="230"/>
      <c r="BQ6" s="230"/>
      <c r="BR6" s="230"/>
      <c r="BS6" s="230"/>
      <c r="BT6" s="230"/>
      <c r="BU6" s="230"/>
      <c r="BV6" s="230"/>
      <c r="BW6" s="230"/>
      <c r="BX6" s="230"/>
      <c r="BY6" s="230"/>
      <c r="BZ6" s="230"/>
      <c r="CA6" s="230"/>
      <c r="CB6" s="230"/>
      <c r="CC6" s="230"/>
      <c r="CD6" s="230"/>
      <c r="CE6" s="230"/>
      <c r="CF6" s="230"/>
      <c r="CG6" s="230"/>
      <c r="CH6" s="230"/>
      <c r="CI6" s="230"/>
      <c r="CJ6" s="230"/>
      <c r="CK6" s="230"/>
      <c r="CL6" s="230"/>
      <c r="CM6" s="231"/>
      <c r="CN6" s="232" t="s">
        <v>10</v>
      </c>
      <c r="CO6" s="233"/>
      <c r="CP6" s="233"/>
      <c r="CQ6" s="233"/>
      <c r="CR6" s="233"/>
      <c r="CS6" s="233"/>
      <c r="CT6" s="233"/>
      <c r="CU6" s="234"/>
      <c r="CV6" s="232" t="s">
        <v>11</v>
      </c>
      <c r="CW6" s="233"/>
      <c r="CX6" s="233"/>
      <c r="CY6" s="233"/>
      <c r="CZ6" s="233"/>
      <c r="DA6" s="233"/>
      <c r="DB6" s="233"/>
      <c r="DC6" s="233"/>
      <c r="DD6" s="233"/>
      <c r="DE6" s="234"/>
      <c r="DF6" s="135" t="s">
        <v>421</v>
      </c>
      <c r="DG6" s="77" t="s">
        <v>12</v>
      </c>
      <c r="DH6" s="77" t="s">
        <v>13</v>
      </c>
      <c r="DI6" s="77" t="s">
        <v>14</v>
      </c>
      <c r="DJ6" s="130" t="s">
        <v>15</v>
      </c>
    </row>
    <row r="7" spans="1:114" ht="12.75" customHeight="1" x14ac:dyDescent="0.2">
      <c r="A7" s="215">
        <v>1</v>
      </c>
      <c r="B7" s="215"/>
      <c r="C7" s="215"/>
      <c r="D7" s="215"/>
      <c r="E7" s="215"/>
      <c r="F7" s="215"/>
      <c r="G7" s="215"/>
      <c r="H7" s="216"/>
      <c r="I7" s="278" t="s">
        <v>186</v>
      </c>
      <c r="J7" s="217"/>
      <c r="K7" s="217"/>
      <c r="L7" s="217"/>
      <c r="M7" s="217"/>
      <c r="N7" s="217"/>
      <c r="O7" s="217"/>
      <c r="P7" s="217"/>
      <c r="Q7" s="217"/>
      <c r="R7" s="217"/>
      <c r="S7" s="217"/>
      <c r="T7" s="217"/>
      <c r="U7" s="217"/>
      <c r="V7" s="217"/>
      <c r="W7" s="217"/>
      <c r="X7" s="217"/>
      <c r="Y7" s="217"/>
      <c r="Z7" s="217"/>
      <c r="AA7" s="217"/>
      <c r="AB7" s="217"/>
      <c r="AC7" s="217"/>
      <c r="AD7" s="217"/>
      <c r="AE7" s="217"/>
      <c r="AF7" s="217"/>
      <c r="AG7" s="217"/>
      <c r="AH7" s="217"/>
      <c r="AI7" s="217"/>
      <c r="AJ7" s="217"/>
      <c r="AK7" s="217"/>
      <c r="AL7" s="217"/>
      <c r="AM7" s="217"/>
      <c r="AN7" s="217"/>
      <c r="AO7" s="217"/>
      <c r="AP7" s="217"/>
      <c r="AQ7" s="217"/>
      <c r="AR7" s="217"/>
      <c r="AS7" s="217"/>
      <c r="AT7" s="217"/>
      <c r="AU7" s="217"/>
      <c r="AV7" s="217"/>
      <c r="AW7" s="217"/>
      <c r="AX7" s="217"/>
      <c r="AY7" s="217"/>
      <c r="AZ7" s="217"/>
      <c r="BA7" s="217"/>
      <c r="BB7" s="217"/>
      <c r="BC7" s="217"/>
      <c r="BD7" s="217"/>
      <c r="BE7" s="217"/>
      <c r="BF7" s="217"/>
      <c r="BG7" s="217"/>
      <c r="BH7" s="217"/>
      <c r="BI7" s="217"/>
      <c r="BJ7" s="217"/>
      <c r="BK7" s="217"/>
      <c r="BL7" s="217"/>
      <c r="BM7" s="217"/>
      <c r="BN7" s="217"/>
      <c r="BO7" s="217"/>
      <c r="BP7" s="217"/>
      <c r="BQ7" s="217"/>
      <c r="BR7" s="217"/>
      <c r="BS7" s="217"/>
      <c r="BT7" s="217"/>
      <c r="BU7" s="217"/>
      <c r="BV7" s="217"/>
      <c r="BW7" s="217"/>
      <c r="BX7" s="217"/>
      <c r="BY7" s="217"/>
      <c r="BZ7" s="217"/>
      <c r="CA7" s="217"/>
      <c r="CB7" s="217"/>
      <c r="CC7" s="217"/>
      <c r="CD7" s="217"/>
      <c r="CE7" s="217"/>
      <c r="CF7" s="217"/>
      <c r="CG7" s="217"/>
      <c r="CH7" s="217"/>
      <c r="CI7" s="217"/>
      <c r="CJ7" s="217"/>
      <c r="CK7" s="217"/>
      <c r="CL7" s="217"/>
      <c r="CM7" s="217"/>
      <c r="CN7" s="279" t="s">
        <v>187</v>
      </c>
      <c r="CO7" s="280"/>
      <c r="CP7" s="280"/>
      <c r="CQ7" s="280"/>
      <c r="CR7" s="280"/>
      <c r="CS7" s="280"/>
      <c r="CT7" s="280"/>
      <c r="CU7" s="281"/>
      <c r="CV7" s="273" t="s">
        <v>34</v>
      </c>
      <c r="CW7" s="201"/>
      <c r="CX7" s="201"/>
      <c r="CY7" s="201"/>
      <c r="CZ7" s="201"/>
      <c r="DA7" s="201"/>
      <c r="DB7" s="201"/>
      <c r="DC7" s="201"/>
      <c r="DD7" s="201"/>
      <c r="DE7" s="202"/>
      <c r="DF7" s="133" t="s">
        <v>34</v>
      </c>
      <c r="DG7" s="66">
        <f>DG8+DG9+DG10+DG11</f>
        <v>3218813.91</v>
      </c>
      <c r="DH7" s="66">
        <f t="shared" ref="DH7:DJ7" si="0">DH8+DH9+DH10+DH11</f>
        <v>2195586.91</v>
      </c>
      <c r="DI7" s="66">
        <f t="shared" si="0"/>
        <v>1430586.9100000001</v>
      </c>
      <c r="DJ7" s="66">
        <f t="shared" si="0"/>
        <v>0</v>
      </c>
    </row>
    <row r="8" spans="1:114" ht="90" customHeight="1" x14ac:dyDescent="0.2">
      <c r="A8" s="195" t="s">
        <v>188</v>
      </c>
      <c r="B8" s="195"/>
      <c r="C8" s="195"/>
      <c r="D8" s="195"/>
      <c r="E8" s="195"/>
      <c r="F8" s="195"/>
      <c r="G8" s="195"/>
      <c r="H8" s="196"/>
      <c r="I8" s="277" t="s">
        <v>190</v>
      </c>
      <c r="J8" s="225"/>
      <c r="K8" s="225"/>
      <c r="L8" s="225"/>
      <c r="M8" s="225"/>
      <c r="N8" s="225"/>
      <c r="O8" s="225"/>
      <c r="P8" s="225"/>
      <c r="Q8" s="225"/>
      <c r="R8" s="225"/>
      <c r="S8" s="225"/>
      <c r="T8" s="225"/>
      <c r="U8" s="225"/>
      <c r="V8" s="225"/>
      <c r="W8" s="225"/>
      <c r="X8" s="225"/>
      <c r="Y8" s="225"/>
      <c r="Z8" s="225"/>
      <c r="AA8" s="225"/>
      <c r="AB8" s="225"/>
      <c r="AC8" s="225"/>
      <c r="AD8" s="225"/>
      <c r="AE8" s="225"/>
      <c r="AF8" s="225"/>
      <c r="AG8" s="225"/>
      <c r="AH8" s="225"/>
      <c r="AI8" s="225"/>
      <c r="AJ8" s="225"/>
      <c r="AK8" s="225"/>
      <c r="AL8" s="225"/>
      <c r="AM8" s="225"/>
      <c r="AN8" s="225"/>
      <c r="AO8" s="225"/>
      <c r="AP8" s="225"/>
      <c r="AQ8" s="225"/>
      <c r="AR8" s="225"/>
      <c r="AS8" s="225"/>
      <c r="AT8" s="225"/>
      <c r="AU8" s="225"/>
      <c r="AV8" s="225"/>
      <c r="AW8" s="225"/>
      <c r="AX8" s="225"/>
      <c r="AY8" s="225"/>
      <c r="AZ8" s="225"/>
      <c r="BA8" s="225"/>
      <c r="BB8" s="225"/>
      <c r="BC8" s="225"/>
      <c r="BD8" s="225"/>
      <c r="BE8" s="225"/>
      <c r="BF8" s="225"/>
      <c r="BG8" s="225"/>
      <c r="BH8" s="225"/>
      <c r="BI8" s="225"/>
      <c r="BJ8" s="225"/>
      <c r="BK8" s="225"/>
      <c r="BL8" s="225"/>
      <c r="BM8" s="225"/>
      <c r="BN8" s="225"/>
      <c r="BO8" s="225"/>
      <c r="BP8" s="225"/>
      <c r="BQ8" s="225"/>
      <c r="BR8" s="225"/>
      <c r="BS8" s="225"/>
      <c r="BT8" s="225"/>
      <c r="BU8" s="225"/>
      <c r="BV8" s="225"/>
      <c r="BW8" s="225"/>
      <c r="BX8" s="225"/>
      <c r="BY8" s="225"/>
      <c r="BZ8" s="225"/>
      <c r="CA8" s="225"/>
      <c r="CB8" s="225"/>
      <c r="CC8" s="225"/>
      <c r="CD8" s="225"/>
      <c r="CE8" s="225"/>
      <c r="CF8" s="225"/>
      <c r="CG8" s="225"/>
      <c r="CH8" s="225"/>
      <c r="CI8" s="225"/>
      <c r="CJ8" s="225"/>
      <c r="CK8" s="225"/>
      <c r="CL8" s="225"/>
      <c r="CM8" s="225"/>
      <c r="CN8" s="194" t="s">
        <v>189</v>
      </c>
      <c r="CO8" s="195"/>
      <c r="CP8" s="195"/>
      <c r="CQ8" s="195"/>
      <c r="CR8" s="195"/>
      <c r="CS8" s="195"/>
      <c r="CT8" s="195"/>
      <c r="CU8" s="196"/>
      <c r="CV8" s="258" t="s">
        <v>34</v>
      </c>
      <c r="CW8" s="195"/>
      <c r="CX8" s="195"/>
      <c r="CY8" s="195"/>
      <c r="CZ8" s="195"/>
      <c r="DA8" s="195"/>
      <c r="DB8" s="195"/>
      <c r="DC8" s="195"/>
      <c r="DD8" s="195"/>
      <c r="DE8" s="196"/>
      <c r="DF8" s="132" t="s">
        <v>34</v>
      </c>
      <c r="DG8" s="63">
        <v>0</v>
      </c>
      <c r="DH8" s="63">
        <v>0</v>
      </c>
      <c r="DI8" s="63">
        <v>0</v>
      </c>
      <c r="DJ8" s="63">
        <v>0</v>
      </c>
    </row>
    <row r="9" spans="1:114" ht="24" customHeight="1" x14ac:dyDescent="0.2">
      <c r="A9" s="195" t="s">
        <v>191</v>
      </c>
      <c r="B9" s="195"/>
      <c r="C9" s="195"/>
      <c r="D9" s="195"/>
      <c r="E9" s="195"/>
      <c r="F9" s="195"/>
      <c r="G9" s="195"/>
      <c r="H9" s="196"/>
      <c r="I9" s="277" t="s">
        <v>193</v>
      </c>
      <c r="J9" s="225"/>
      <c r="K9" s="225"/>
      <c r="L9" s="225"/>
      <c r="M9" s="225"/>
      <c r="N9" s="225"/>
      <c r="O9" s="225"/>
      <c r="P9" s="225"/>
      <c r="Q9" s="225"/>
      <c r="R9" s="225"/>
      <c r="S9" s="225"/>
      <c r="T9" s="225"/>
      <c r="U9" s="225"/>
      <c r="V9" s="225"/>
      <c r="W9" s="225"/>
      <c r="X9" s="225"/>
      <c r="Y9" s="225"/>
      <c r="Z9" s="225"/>
      <c r="AA9" s="225"/>
      <c r="AB9" s="225"/>
      <c r="AC9" s="225"/>
      <c r="AD9" s="225"/>
      <c r="AE9" s="225"/>
      <c r="AF9" s="225"/>
      <c r="AG9" s="225"/>
      <c r="AH9" s="225"/>
      <c r="AI9" s="225"/>
      <c r="AJ9" s="225"/>
      <c r="AK9" s="225"/>
      <c r="AL9" s="225"/>
      <c r="AM9" s="225"/>
      <c r="AN9" s="225"/>
      <c r="AO9" s="225"/>
      <c r="AP9" s="225"/>
      <c r="AQ9" s="225"/>
      <c r="AR9" s="225"/>
      <c r="AS9" s="225"/>
      <c r="AT9" s="225"/>
      <c r="AU9" s="225"/>
      <c r="AV9" s="225"/>
      <c r="AW9" s="225"/>
      <c r="AX9" s="225"/>
      <c r="AY9" s="225"/>
      <c r="AZ9" s="225"/>
      <c r="BA9" s="225"/>
      <c r="BB9" s="225"/>
      <c r="BC9" s="225"/>
      <c r="BD9" s="225"/>
      <c r="BE9" s="225"/>
      <c r="BF9" s="225"/>
      <c r="BG9" s="225"/>
      <c r="BH9" s="225"/>
      <c r="BI9" s="225"/>
      <c r="BJ9" s="225"/>
      <c r="BK9" s="225"/>
      <c r="BL9" s="225"/>
      <c r="BM9" s="225"/>
      <c r="BN9" s="225"/>
      <c r="BO9" s="225"/>
      <c r="BP9" s="225"/>
      <c r="BQ9" s="225"/>
      <c r="BR9" s="225"/>
      <c r="BS9" s="225"/>
      <c r="BT9" s="225"/>
      <c r="BU9" s="225"/>
      <c r="BV9" s="225"/>
      <c r="BW9" s="225"/>
      <c r="BX9" s="225"/>
      <c r="BY9" s="225"/>
      <c r="BZ9" s="225"/>
      <c r="CA9" s="225"/>
      <c r="CB9" s="225"/>
      <c r="CC9" s="225"/>
      <c r="CD9" s="225"/>
      <c r="CE9" s="225"/>
      <c r="CF9" s="225"/>
      <c r="CG9" s="225"/>
      <c r="CH9" s="225"/>
      <c r="CI9" s="225"/>
      <c r="CJ9" s="225"/>
      <c r="CK9" s="225"/>
      <c r="CL9" s="225"/>
      <c r="CM9" s="225"/>
      <c r="CN9" s="194" t="s">
        <v>192</v>
      </c>
      <c r="CO9" s="195"/>
      <c r="CP9" s="195"/>
      <c r="CQ9" s="195"/>
      <c r="CR9" s="195"/>
      <c r="CS9" s="195"/>
      <c r="CT9" s="195"/>
      <c r="CU9" s="196"/>
      <c r="CV9" s="258" t="s">
        <v>34</v>
      </c>
      <c r="CW9" s="195"/>
      <c r="CX9" s="195"/>
      <c r="CY9" s="195"/>
      <c r="CZ9" s="195"/>
      <c r="DA9" s="195"/>
      <c r="DB9" s="195"/>
      <c r="DC9" s="195"/>
      <c r="DD9" s="195"/>
      <c r="DE9" s="196"/>
      <c r="DF9" s="132" t="s">
        <v>34</v>
      </c>
      <c r="DG9" s="63">
        <v>0</v>
      </c>
      <c r="DH9" s="63">
        <v>0</v>
      </c>
      <c r="DI9" s="63">
        <v>0</v>
      </c>
      <c r="DJ9" s="63">
        <v>0</v>
      </c>
    </row>
    <row r="10" spans="1:114" ht="24" customHeight="1" x14ac:dyDescent="0.2">
      <c r="A10" s="195" t="s">
        <v>194</v>
      </c>
      <c r="B10" s="195"/>
      <c r="C10" s="195"/>
      <c r="D10" s="195"/>
      <c r="E10" s="195"/>
      <c r="F10" s="195"/>
      <c r="G10" s="195"/>
      <c r="H10" s="196"/>
      <c r="I10" s="277" t="s">
        <v>198</v>
      </c>
      <c r="J10" s="225"/>
      <c r="K10" s="225"/>
      <c r="L10" s="225"/>
      <c r="M10" s="225"/>
      <c r="N10" s="225"/>
      <c r="O10" s="225"/>
      <c r="P10" s="225"/>
      <c r="Q10" s="225"/>
      <c r="R10" s="225"/>
      <c r="S10" s="225"/>
      <c r="T10" s="225"/>
      <c r="U10" s="225"/>
      <c r="V10" s="225"/>
      <c r="W10" s="225"/>
      <c r="X10" s="225"/>
      <c r="Y10" s="225"/>
      <c r="Z10" s="225"/>
      <c r="AA10" s="225"/>
      <c r="AB10" s="225"/>
      <c r="AC10" s="225"/>
      <c r="AD10" s="225"/>
      <c r="AE10" s="225"/>
      <c r="AF10" s="225"/>
      <c r="AG10" s="225"/>
      <c r="AH10" s="225"/>
      <c r="AI10" s="225"/>
      <c r="AJ10" s="225"/>
      <c r="AK10" s="225"/>
      <c r="AL10" s="225"/>
      <c r="AM10" s="225"/>
      <c r="AN10" s="225"/>
      <c r="AO10" s="225"/>
      <c r="AP10" s="225"/>
      <c r="AQ10" s="225"/>
      <c r="AR10" s="225"/>
      <c r="AS10" s="225"/>
      <c r="AT10" s="225"/>
      <c r="AU10" s="225"/>
      <c r="AV10" s="225"/>
      <c r="AW10" s="225"/>
      <c r="AX10" s="225"/>
      <c r="AY10" s="225"/>
      <c r="AZ10" s="225"/>
      <c r="BA10" s="225"/>
      <c r="BB10" s="225"/>
      <c r="BC10" s="225"/>
      <c r="BD10" s="225"/>
      <c r="BE10" s="225"/>
      <c r="BF10" s="225"/>
      <c r="BG10" s="225"/>
      <c r="BH10" s="225"/>
      <c r="BI10" s="225"/>
      <c r="BJ10" s="225"/>
      <c r="BK10" s="225"/>
      <c r="BL10" s="225"/>
      <c r="BM10" s="225"/>
      <c r="BN10" s="225"/>
      <c r="BO10" s="225"/>
      <c r="BP10" s="225"/>
      <c r="BQ10" s="225"/>
      <c r="BR10" s="225"/>
      <c r="BS10" s="225"/>
      <c r="BT10" s="225"/>
      <c r="BU10" s="225"/>
      <c r="BV10" s="225"/>
      <c r="BW10" s="225"/>
      <c r="BX10" s="225"/>
      <c r="BY10" s="225"/>
      <c r="BZ10" s="225"/>
      <c r="CA10" s="225"/>
      <c r="CB10" s="225"/>
      <c r="CC10" s="225"/>
      <c r="CD10" s="225"/>
      <c r="CE10" s="225"/>
      <c r="CF10" s="225"/>
      <c r="CG10" s="225"/>
      <c r="CH10" s="225"/>
      <c r="CI10" s="225"/>
      <c r="CJ10" s="225"/>
      <c r="CK10" s="225"/>
      <c r="CL10" s="225"/>
      <c r="CM10" s="225"/>
      <c r="CN10" s="194" t="s">
        <v>196</v>
      </c>
      <c r="CO10" s="195"/>
      <c r="CP10" s="195"/>
      <c r="CQ10" s="195"/>
      <c r="CR10" s="195"/>
      <c r="CS10" s="195"/>
      <c r="CT10" s="195"/>
      <c r="CU10" s="196"/>
      <c r="CV10" s="258" t="s">
        <v>34</v>
      </c>
      <c r="CW10" s="195"/>
      <c r="CX10" s="195"/>
      <c r="CY10" s="195"/>
      <c r="CZ10" s="195"/>
      <c r="DA10" s="195"/>
      <c r="DB10" s="195"/>
      <c r="DC10" s="195"/>
      <c r="DD10" s="195"/>
      <c r="DE10" s="196"/>
      <c r="DF10" s="132" t="s">
        <v>34</v>
      </c>
      <c r="DG10" s="63">
        <v>0</v>
      </c>
      <c r="DH10" s="63">
        <v>0</v>
      </c>
      <c r="DI10" s="63">
        <v>0</v>
      </c>
      <c r="DJ10" s="63">
        <v>0</v>
      </c>
    </row>
    <row r="11" spans="1:114" ht="24" customHeight="1" x14ac:dyDescent="0.2">
      <c r="A11" s="195" t="s">
        <v>195</v>
      </c>
      <c r="B11" s="195"/>
      <c r="C11" s="195"/>
      <c r="D11" s="195"/>
      <c r="E11" s="195"/>
      <c r="F11" s="195"/>
      <c r="G11" s="195"/>
      <c r="H11" s="196"/>
      <c r="I11" s="277" t="s">
        <v>199</v>
      </c>
      <c r="J11" s="225"/>
      <c r="K11" s="225"/>
      <c r="L11" s="225"/>
      <c r="M11" s="225"/>
      <c r="N11" s="225"/>
      <c r="O11" s="225"/>
      <c r="P11" s="225"/>
      <c r="Q11" s="225"/>
      <c r="R11" s="225"/>
      <c r="S11" s="225"/>
      <c r="T11" s="225"/>
      <c r="U11" s="225"/>
      <c r="V11" s="225"/>
      <c r="W11" s="225"/>
      <c r="X11" s="225"/>
      <c r="Y11" s="225"/>
      <c r="Z11" s="225"/>
      <c r="AA11" s="225"/>
      <c r="AB11" s="225"/>
      <c r="AC11" s="225"/>
      <c r="AD11" s="225"/>
      <c r="AE11" s="225"/>
      <c r="AF11" s="225"/>
      <c r="AG11" s="225"/>
      <c r="AH11" s="225"/>
      <c r="AI11" s="225"/>
      <c r="AJ11" s="225"/>
      <c r="AK11" s="225"/>
      <c r="AL11" s="225"/>
      <c r="AM11" s="225"/>
      <c r="AN11" s="225"/>
      <c r="AO11" s="225"/>
      <c r="AP11" s="225"/>
      <c r="AQ11" s="225"/>
      <c r="AR11" s="225"/>
      <c r="AS11" s="225"/>
      <c r="AT11" s="225"/>
      <c r="AU11" s="225"/>
      <c r="AV11" s="225"/>
      <c r="AW11" s="225"/>
      <c r="AX11" s="225"/>
      <c r="AY11" s="225"/>
      <c r="AZ11" s="225"/>
      <c r="BA11" s="225"/>
      <c r="BB11" s="225"/>
      <c r="BC11" s="225"/>
      <c r="BD11" s="225"/>
      <c r="BE11" s="225"/>
      <c r="BF11" s="225"/>
      <c r="BG11" s="225"/>
      <c r="BH11" s="225"/>
      <c r="BI11" s="225"/>
      <c r="BJ11" s="225"/>
      <c r="BK11" s="225"/>
      <c r="BL11" s="225"/>
      <c r="BM11" s="225"/>
      <c r="BN11" s="225"/>
      <c r="BO11" s="225"/>
      <c r="BP11" s="225"/>
      <c r="BQ11" s="225"/>
      <c r="BR11" s="225"/>
      <c r="BS11" s="225"/>
      <c r="BT11" s="225"/>
      <c r="BU11" s="225"/>
      <c r="BV11" s="225"/>
      <c r="BW11" s="225"/>
      <c r="BX11" s="225"/>
      <c r="BY11" s="225"/>
      <c r="BZ11" s="225"/>
      <c r="CA11" s="225"/>
      <c r="CB11" s="225"/>
      <c r="CC11" s="225"/>
      <c r="CD11" s="225"/>
      <c r="CE11" s="225"/>
      <c r="CF11" s="225"/>
      <c r="CG11" s="225"/>
      <c r="CH11" s="225"/>
      <c r="CI11" s="225"/>
      <c r="CJ11" s="225"/>
      <c r="CK11" s="225"/>
      <c r="CL11" s="225"/>
      <c r="CM11" s="225"/>
      <c r="CN11" s="194" t="s">
        <v>197</v>
      </c>
      <c r="CO11" s="195"/>
      <c r="CP11" s="195"/>
      <c r="CQ11" s="195"/>
      <c r="CR11" s="195"/>
      <c r="CS11" s="195"/>
      <c r="CT11" s="195"/>
      <c r="CU11" s="196"/>
      <c r="CV11" s="258" t="s">
        <v>34</v>
      </c>
      <c r="CW11" s="195"/>
      <c r="CX11" s="195"/>
      <c r="CY11" s="195"/>
      <c r="CZ11" s="195"/>
      <c r="DA11" s="195"/>
      <c r="DB11" s="195"/>
      <c r="DC11" s="195"/>
      <c r="DD11" s="195"/>
      <c r="DE11" s="196"/>
      <c r="DF11" s="132" t="s">
        <v>34</v>
      </c>
      <c r="DG11" s="63">
        <f>DG12+DG15+DG19+DG20+DG23</f>
        <v>3218813.91</v>
      </c>
      <c r="DH11" s="63">
        <f>DH12+DH15+DH19+DH20+DH23</f>
        <v>2195586.91</v>
      </c>
      <c r="DI11" s="63">
        <f>DI12+DI15+DI19+DI20+DI23</f>
        <v>1430586.9100000001</v>
      </c>
      <c r="DJ11" s="63">
        <f>DJ12+DJ15+DJ19+DJ20+DJ23</f>
        <v>0</v>
      </c>
    </row>
    <row r="12" spans="1:114" ht="34.5" customHeight="1" x14ac:dyDescent="0.2">
      <c r="A12" s="195" t="s">
        <v>200</v>
      </c>
      <c r="B12" s="195"/>
      <c r="C12" s="195"/>
      <c r="D12" s="195"/>
      <c r="E12" s="195"/>
      <c r="F12" s="195"/>
      <c r="G12" s="195"/>
      <c r="H12" s="196"/>
      <c r="I12" s="274" t="s">
        <v>202</v>
      </c>
      <c r="J12" s="213"/>
      <c r="K12" s="213"/>
      <c r="L12" s="213"/>
      <c r="M12" s="213"/>
      <c r="N12" s="213"/>
      <c r="O12" s="213"/>
      <c r="P12" s="213"/>
      <c r="Q12" s="213"/>
      <c r="R12" s="213"/>
      <c r="S12" s="213"/>
      <c r="T12" s="213"/>
      <c r="U12" s="213"/>
      <c r="V12" s="213"/>
      <c r="W12" s="213"/>
      <c r="X12" s="213"/>
      <c r="Y12" s="213"/>
      <c r="Z12" s="213"/>
      <c r="AA12" s="213"/>
      <c r="AB12" s="213"/>
      <c r="AC12" s="213"/>
      <c r="AD12" s="213"/>
      <c r="AE12" s="213"/>
      <c r="AF12" s="213"/>
      <c r="AG12" s="213"/>
      <c r="AH12" s="213"/>
      <c r="AI12" s="213"/>
      <c r="AJ12" s="213"/>
      <c r="AK12" s="213"/>
      <c r="AL12" s="213"/>
      <c r="AM12" s="213"/>
      <c r="AN12" s="213"/>
      <c r="AO12" s="213"/>
      <c r="AP12" s="213"/>
      <c r="AQ12" s="213"/>
      <c r="AR12" s="213"/>
      <c r="AS12" s="213"/>
      <c r="AT12" s="213"/>
      <c r="AU12" s="213"/>
      <c r="AV12" s="213"/>
      <c r="AW12" s="213"/>
      <c r="AX12" s="213"/>
      <c r="AY12" s="213"/>
      <c r="AZ12" s="213"/>
      <c r="BA12" s="213"/>
      <c r="BB12" s="213"/>
      <c r="BC12" s="213"/>
      <c r="BD12" s="213"/>
      <c r="BE12" s="213"/>
      <c r="BF12" s="213"/>
      <c r="BG12" s="213"/>
      <c r="BH12" s="213"/>
      <c r="BI12" s="213"/>
      <c r="BJ12" s="213"/>
      <c r="BK12" s="213"/>
      <c r="BL12" s="213"/>
      <c r="BM12" s="213"/>
      <c r="BN12" s="213"/>
      <c r="BO12" s="213"/>
      <c r="BP12" s="213"/>
      <c r="BQ12" s="213"/>
      <c r="BR12" s="213"/>
      <c r="BS12" s="213"/>
      <c r="BT12" s="213"/>
      <c r="BU12" s="213"/>
      <c r="BV12" s="213"/>
      <c r="BW12" s="213"/>
      <c r="BX12" s="213"/>
      <c r="BY12" s="213"/>
      <c r="BZ12" s="213"/>
      <c r="CA12" s="213"/>
      <c r="CB12" s="213"/>
      <c r="CC12" s="213"/>
      <c r="CD12" s="213"/>
      <c r="CE12" s="213"/>
      <c r="CF12" s="213"/>
      <c r="CG12" s="213"/>
      <c r="CH12" s="213"/>
      <c r="CI12" s="213"/>
      <c r="CJ12" s="213"/>
      <c r="CK12" s="213"/>
      <c r="CL12" s="213"/>
      <c r="CM12" s="213"/>
      <c r="CN12" s="194" t="s">
        <v>201</v>
      </c>
      <c r="CO12" s="195"/>
      <c r="CP12" s="195"/>
      <c r="CQ12" s="195"/>
      <c r="CR12" s="195"/>
      <c r="CS12" s="195"/>
      <c r="CT12" s="195"/>
      <c r="CU12" s="196"/>
      <c r="CV12" s="258" t="s">
        <v>34</v>
      </c>
      <c r="CW12" s="195"/>
      <c r="CX12" s="195"/>
      <c r="CY12" s="195"/>
      <c r="CZ12" s="195"/>
      <c r="DA12" s="195"/>
      <c r="DB12" s="195"/>
      <c r="DC12" s="195"/>
      <c r="DD12" s="195"/>
      <c r="DE12" s="196"/>
      <c r="DF12" s="132" t="s">
        <v>34</v>
      </c>
      <c r="DG12" s="63">
        <f>DG13+DG14</f>
        <v>1902505</v>
      </c>
      <c r="DH12" s="63">
        <f t="shared" ref="DH12:DJ12" si="1">DH13+DH14</f>
        <v>1044618</v>
      </c>
      <c r="DI12" s="63">
        <f t="shared" si="1"/>
        <v>279618</v>
      </c>
      <c r="DJ12" s="63">
        <f t="shared" si="1"/>
        <v>0</v>
      </c>
    </row>
    <row r="13" spans="1:114" ht="24" customHeight="1" x14ac:dyDescent="0.2">
      <c r="A13" s="195" t="s">
        <v>203</v>
      </c>
      <c r="B13" s="195"/>
      <c r="C13" s="195"/>
      <c r="D13" s="195"/>
      <c r="E13" s="195"/>
      <c r="F13" s="195"/>
      <c r="G13" s="195"/>
      <c r="H13" s="196"/>
      <c r="I13" s="261" t="s">
        <v>204</v>
      </c>
      <c r="J13" s="193"/>
      <c r="K13" s="193"/>
      <c r="L13" s="193"/>
      <c r="M13" s="193"/>
      <c r="N13" s="193"/>
      <c r="O13" s="193"/>
      <c r="P13" s="193"/>
      <c r="Q13" s="193"/>
      <c r="R13" s="193"/>
      <c r="S13" s="193"/>
      <c r="T13" s="193"/>
      <c r="U13" s="193"/>
      <c r="V13" s="193"/>
      <c r="W13" s="193"/>
      <c r="X13" s="193"/>
      <c r="Y13" s="193"/>
      <c r="Z13" s="193"/>
      <c r="AA13" s="193"/>
      <c r="AB13" s="193"/>
      <c r="AC13" s="193"/>
      <c r="AD13" s="193"/>
      <c r="AE13" s="193"/>
      <c r="AF13" s="193"/>
      <c r="AG13" s="193"/>
      <c r="AH13" s="193"/>
      <c r="AI13" s="193"/>
      <c r="AJ13" s="193"/>
      <c r="AK13" s="193"/>
      <c r="AL13" s="193"/>
      <c r="AM13" s="193"/>
      <c r="AN13" s="193"/>
      <c r="AO13" s="193"/>
      <c r="AP13" s="193"/>
      <c r="AQ13" s="193"/>
      <c r="AR13" s="193"/>
      <c r="AS13" s="193"/>
      <c r="AT13" s="193"/>
      <c r="AU13" s="193"/>
      <c r="AV13" s="193"/>
      <c r="AW13" s="193"/>
      <c r="AX13" s="193"/>
      <c r="AY13" s="193"/>
      <c r="AZ13" s="193"/>
      <c r="BA13" s="193"/>
      <c r="BB13" s="193"/>
      <c r="BC13" s="193"/>
      <c r="BD13" s="193"/>
      <c r="BE13" s="193"/>
      <c r="BF13" s="193"/>
      <c r="BG13" s="193"/>
      <c r="BH13" s="193"/>
      <c r="BI13" s="193"/>
      <c r="BJ13" s="193"/>
      <c r="BK13" s="193"/>
      <c r="BL13" s="193"/>
      <c r="BM13" s="193"/>
      <c r="BN13" s="193"/>
      <c r="BO13" s="193"/>
      <c r="BP13" s="193"/>
      <c r="BQ13" s="193"/>
      <c r="BR13" s="193"/>
      <c r="BS13" s="193"/>
      <c r="BT13" s="193"/>
      <c r="BU13" s="193"/>
      <c r="BV13" s="193"/>
      <c r="BW13" s="193"/>
      <c r="BX13" s="193"/>
      <c r="BY13" s="193"/>
      <c r="BZ13" s="193"/>
      <c r="CA13" s="193"/>
      <c r="CB13" s="193"/>
      <c r="CC13" s="193"/>
      <c r="CD13" s="193"/>
      <c r="CE13" s="193"/>
      <c r="CF13" s="193"/>
      <c r="CG13" s="193"/>
      <c r="CH13" s="193"/>
      <c r="CI13" s="193"/>
      <c r="CJ13" s="193"/>
      <c r="CK13" s="193"/>
      <c r="CL13" s="193"/>
      <c r="CM13" s="193"/>
      <c r="CN13" s="194" t="s">
        <v>205</v>
      </c>
      <c r="CO13" s="195"/>
      <c r="CP13" s="195"/>
      <c r="CQ13" s="195"/>
      <c r="CR13" s="195"/>
      <c r="CS13" s="195"/>
      <c r="CT13" s="195"/>
      <c r="CU13" s="196"/>
      <c r="CV13" s="258" t="s">
        <v>34</v>
      </c>
      <c r="CW13" s="195"/>
      <c r="CX13" s="195"/>
      <c r="CY13" s="195"/>
      <c r="CZ13" s="195"/>
      <c r="DA13" s="195"/>
      <c r="DB13" s="195"/>
      <c r="DC13" s="195"/>
      <c r="DD13" s="195"/>
      <c r="DE13" s="196"/>
      <c r="DF13" s="132" t="s">
        <v>34</v>
      </c>
      <c r="DG13" s="144">
        <f>SUM('Z V 23'!H51:H62)+SUM('Z V 23'!H41:H42)</f>
        <v>1902505</v>
      </c>
      <c r="DH13" s="144">
        <f>SUM('Z V 23'!I51:I62)+SUM('Z V 23'!I41:I42)</f>
        <v>1044618</v>
      </c>
      <c r="DI13" s="144">
        <f>SUM('Z V 23'!J51:J62)+SUM('Z V 23'!J41:J42)</f>
        <v>279618</v>
      </c>
      <c r="DJ13" s="67">
        <v>0</v>
      </c>
    </row>
    <row r="14" spans="1:114" ht="12.75" hidden="1" customHeight="1" x14ac:dyDescent="0.2">
      <c r="A14" s="195" t="s">
        <v>206</v>
      </c>
      <c r="B14" s="195"/>
      <c r="C14" s="195"/>
      <c r="D14" s="195"/>
      <c r="E14" s="195"/>
      <c r="F14" s="195"/>
      <c r="G14" s="195"/>
      <c r="H14" s="196"/>
      <c r="I14" s="261" t="s">
        <v>207</v>
      </c>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3"/>
      <c r="AH14" s="193"/>
      <c r="AI14" s="193"/>
      <c r="AJ14" s="193"/>
      <c r="AK14" s="193"/>
      <c r="AL14" s="193"/>
      <c r="AM14" s="193"/>
      <c r="AN14" s="193"/>
      <c r="AO14" s="193"/>
      <c r="AP14" s="193"/>
      <c r="AQ14" s="193"/>
      <c r="AR14" s="193"/>
      <c r="AS14" s="193"/>
      <c r="AT14" s="193"/>
      <c r="AU14" s="193"/>
      <c r="AV14" s="193"/>
      <c r="AW14" s="193"/>
      <c r="AX14" s="193"/>
      <c r="AY14" s="193"/>
      <c r="AZ14" s="193"/>
      <c r="BA14" s="193"/>
      <c r="BB14" s="193"/>
      <c r="BC14" s="193"/>
      <c r="BD14" s="193"/>
      <c r="BE14" s="193"/>
      <c r="BF14" s="193"/>
      <c r="BG14" s="193"/>
      <c r="BH14" s="193"/>
      <c r="BI14" s="193"/>
      <c r="BJ14" s="193"/>
      <c r="BK14" s="193"/>
      <c r="BL14" s="193"/>
      <c r="BM14" s="193"/>
      <c r="BN14" s="193"/>
      <c r="BO14" s="193"/>
      <c r="BP14" s="193"/>
      <c r="BQ14" s="193"/>
      <c r="BR14" s="193"/>
      <c r="BS14" s="193"/>
      <c r="BT14" s="193"/>
      <c r="BU14" s="193"/>
      <c r="BV14" s="193"/>
      <c r="BW14" s="193"/>
      <c r="BX14" s="193"/>
      <c r="BY14" s="193"/>
      <c r="BZ14" s="193"/>
      <c r="CA14" s="193"/>
      <c r="CB14" s="193"/>
      <c r="CC14" s="193"/>
      <c r="CD14" s="193"/>
      <c r="CE14" s="193"/>
      <c r="CF14" s="193"/>
      <c r="CG14" s="193"/>
      <c r="CH14" s="193"/>
      <c r="CI14" s="193"/>
      <c r="CJ14" s="193"/>
      <c r="CK14" s="193"/>
      <c r="CL14" s="193"/>
      <c r="CM14" s="193"/>
      <c r="CN14" s="194" t="s">
        <v>208</v>
      </c>
      <c r="CO14" s="195"/>
      <c r="CP14" s="195"/>
      <c r="CQ14" s="195"/>
      <c r="CR14" s="195"/>
      <c r="CS14" s="195"/>
      <c r="CT14" s="195"/>
      <c r="CU14" s="196"/>
      <c r="CV14" s="258" t="s">
        <v>34</v>
      </c>
      <c r="CW14" s="195"/>
      <c r="CX14" s="195"/>
      <c r="CY14" s="195"/>
      <c r="CZ14" s="195"/>
      <c r="DA14" s="195"/>
      <c r="DB14" s="195"/>
      <c r="DC14" s="195"/>
      <c r="DD14" s="195"/>
      <c r="DE14" s="196"/>
      <c r="DF14" s="132"/>
      <c r="DG14" s="67">
        <v>0</v>
      </c>
      <c r="DH14" s="67">
        <v>0</v>
      </c>
      <c r="DI14" s="67">
        <v>0</v>
      </c>
      <c r="DJ14" s="67">
        <v>0</v>
      </c>
    </row>
    <row r="15" spans="1:114" ht="24" customHeight="1" x14ac:dyDescent="0.2">
      <c r="A15" s="195" t="s">
        <v>209</v>
      </c>
      <c r="B15" s="195"/>
      <c r="C15" s="195"/>
      <c r="D15" s="195"/>
      <c r="E15" s="195"/>
      <c r="F15" s="195"/>
      <c r="G15" s="195"/>
      <c r="H15" s="196"/>
      <c r="I15" s="274" t="s">
        <v>210</v>
      </c>
      <c r="J15" s="213"/>
      <c r="K15" s="213"/>
      <c r="L15" s="213"/>
      <c r="M15" s="213"/>
      <c r="N15" s="213"/>
      <c r="O15" s="213"/>
      <c r="P15" s="213"/>
      <c r="Q15" s="213"/>
      <c r="R15" s="213"/>
      <c r="S15" s="213"/>
      <c r="T15" s="213"/>
      <c r="U15" s="213"/>
      <c r="V15" s="213"/>
      <c r="W15" s="213"/>
      <c r="X15" s="213"/>
      <c r="Y15" s="213"/>
      <c r="Z15" s="213"/>
      <c r="AA15" s="213"/>
      <c r="AB15" s="213"/>
      <c r="AC15" s="213"/>
      <c r="AD15" s="213"/>
      <c r="AE15" s="213"/>
      <c r="AF15" s="213"/>
      <c r="AG15" s="213"/>
      <c r="AH15" s="213"/>
      <c r="AI15" s="213"/>
      <c r="AJ15" s="213"/>
      <c r="AK15" s="213"/>
      <c r="AL15" s="213"/>
      <c r="AM15" s="213"/>
      <c r="AN15" s="213"/>
      <c r="AO15" s="213"/>
      <c r="AP15" s="213"/>
      <c r="AQ15" s="213"/>
      <c r="AR15" s="213"/>
      <c r="AS15" s="213"/>
      <c r="AT15" s="213"/>
      <c r="AU15" s="213"/>
      <c r="AV15" s="213"/>
      <c r="AW15" s="213"/>
      <c r="AX15" s="213"/>
      <c r="AY15" s="213"/>
      <c r="AZ15" s="213"/>
      <c r="BA15" s="213"/>
      <c r="BB15" s="213"/>
      <c r="BC15" s="213"/>
      <c r="BD15" s="213"/>
      <c r="BE15" s="213"/>
      <c r="BF15" s="213"/>
      <c r="BG15" s="213"/>
      <c r="BH15" s="213"/>
      <c r="BI15" s="213"/>
      <c r="BJ15" s="213"/>
      <c r="BK15" s="213"/>
      <c r="BL15" s="213"/>
      <c r="BM15" s="213"/>
      <c r="BN15" s="213"/>
      <c r="BO15" s="213"/>
      <c r="BP15" s="213"/>
      <c r="BQ15" s="213"/>
      <c r="BR15" s="213"/>
      <c r="BS15" s="213"/>
      <c r="BT15" s="213"/>
      <c r="BU15" s="213"/>
      <c r="BV15" s="213"/>
      <c r="BW15" s="213"/>
      <c r="BX15" s="213"/>
      <c r="BY15" s="213"/>
      <c r="BZ15" s="213"/>
      <c r="CA15" s="213"/>
      <c r="CB15" s="213"/>
      <c r="CC15" s="213"/>
      <c r="CD15" s="213"/>
      <c r="CE15" s="213"/>
      <c r="CF15" s="213"/>
      <c r="CG15" s="213"/>
      <c r="CH15" s="213"/>
      <c r="CI15" s="213"/>
      <c r="CJ15" s="213"/>
      <c r="CK15" s="213"/>
      <c r="CL15" s="213"/>
      <c r="CM15" s="213"/>
      <c r="CN15" s="194" t="s">
        <v>211</v>
      </c>
      <c r="CO15" s="195"/>
      <c r="CP15" s="195"/>
      <c r="CQ15" s="195"/>
      <c r="CR15" s="195"/>
      <c r="CS15" s="195"/>
      <c r="CT15" s="195"/>
      <c r="CU15" s="196"/>
      <c r="CV15" s="258" t="s">
        <v>34</v>
      </c>
      <c r="CW15" s="195"/>
      <c r="CX15" s="195"/>
      <c r="CY15" s="195"/>
      <c r="CZ15" s="195"/>
      <c r="DA15" s="195"/>
      <c r="DB15" s="195"/>
      <c r="DC15" s="195"/>
      <c r="DD15" s="195"/>
      <c r="DE15" s="196"/>
      <c r="DF15" s="132" t="s">
        <v>34</v>
      </c>
      <c r="DG15" s="63">
        <f>DG16+DG17</f>
        <v>280808.90999999997</v>
      </c>
      <c r="DH15" s="63">
        <f t="shared" ref="DH15:DJ15" si="2">DH16+DH17</f>
        <v>115468.91</v>
      </c>
      <c r="DI15" s="63">
        <f t="shared" si="2"/>
        <v>115468.91</v>
      </c>
      <c r="DJ15" s="63">
        <f t="shared" si="2"/>
        <v>0</v>
      </c>
    </row>
    <row r="16" spans="1:114" s="146" customFormat="1" ht="24" customHeight="1" x14ac:dyDescent="0.2">
      <c r="A16" s="195" t="s">
        <v>212</v>
      </c>
      <c r="B16" s="195"/>
      <c r="C16" s="195"/>
      <c r="D16" s="195"/>
      <c r="E16" s="195"/>
      <c r="F16" s="195"/>
      <c r="G16" s="195"/>
      <c r="H16" s="196"/>
      <c r="I16" s="261" t="s">
        <v>204</v>
      </c>
      <c r="J16" s="192"/>
      <c r="K16" s="192"/>
      <c r="L16" s="192"/>
      <c r="M16" s="192"/>
      <c r="N16" s="192"/>
      <c r="O16" s="192"/>
      <c r="P16" s="192"/>
      <c r="Q16" s="192"/>
      <c r="R16" s="192"/>
      <c r="S16" s="192"/>
      <c r="T16" s="192"/>
      <c r="U16" s="192"/>
      <c r="V16" s="192"/>
      <c r="W16" s="192"/>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c r="AT16" s="192"/>
      <c r="AU16" s="192"/>
      <c r="AV16" s="192"/>
      <c r="AW16" s="192"/>
      <c r="AX16" s="192"/>
      <c r="AY16" s="192"/>
      <c r="AZ16" s="192"/>
      <c r="BA16" s="192"/>
      <c r="BB16" s="192"/>
      <c r="BC16" s="192"/>
      <c r="BD16" s="192"/>
      <c r="BE16" s="192"/>
      <c r="BF16" s="192"/>
      <c r="BG16" s="192"/>
      <c r="BH16" s="192"/>
      <c r="BI16" s="192"/>
      <c r="BJ16" s="192"/>
      <c r="BK16" s="192"/>
      <c r="BL16" s="192"/>
      <c r="BM16" s="192"/>
      <c r="BN16" s="192"/>
      <c r="BO16" s="192"/>
      <c r="BP16" s="192"/>
      <c r="BQ16" s="192"/>
      <c r="BR16" s="192"/>
      <c r="BS16" s="192"/>
      <c r="BT16" s="192"/>
      <c r="BU16" s="192"/>
      <c r="BV16" s="192"/>
      <c r="BW16" s="192"/>
      <c r="BX16" s="192"/>
      <c r="BY16" s="192"/>
      <c r="BZ16" s="192"/>
      <c r="CA16" s="192"/>
      <c r="CB16" s="192"/>
      <c r="CC16" s="192"/>
      <c r="CD16" s="192"/>
      <c r="CE16" s="192"/>
      <c r="CF16" s="192"/>
      <c r="CG16" s="192"/>
      <c r="CH16" s="192"/>
      <c r="CI16" s="192"/>
      <c r="CJ16" s="192"/>
      <c r="CK16" s="192"/>
      <c r="CL16" s="192"/>
      <c r="CM16" s="276"/>
      <c r="CN16" s="194" t="s">
        <v>213</v>
      </c>
      <c r="CO16" s="195"/>
      <c r="CP16" s="195"/>
      <c r="CQ16" s="195"/>
      <c r="CR16" s="195"/>
      <c r="CS16" s="195"/>
      <c r="CT16" s="195"/>
      <c r="CU16" s="196"/>
      <c r="CV16" s="258" t="s">
        <v>34</v>
      </c>
      <c r="CW16" s="195"/>
      <c r="CX16" s="195"/>
      <c r="CY16" s="195"/>
      <c r="CZ16" s="195"/>
      <c r="DA16" s="195"/>
      <c r="DB16" s="195"/>
      <c r="DC16" s="195"/>
      <c r="DD16" s="195"/>
      <c r="DE16" s="196"/>
      <c r="DF16" s="145" t="s">
        <v>34</v>
      </c>
      <c r="DG16" s="144">
        <f>SUM('S 23'!H26)+SUM('S 23'!H29:H34)</f>
        <v>280808.90999999997</v>
      </c>
      <c r="DH16" s="144">
        <f>SUM('S 23'!I26)+SUM('S 23'!I29:I34)</f>
        <v>115468.91</v>
      </c>
      <c r="DI16" s="144">
        <f>SUM('S 23'!J26)+SUM('S 23'!J29:J34)</f>
        <v>115468.91</v>
      </c>
      <c r="DJ16" s="67">
        <v>0</v>
      </c>
    </row>
    <row r="17" spans="1:114" s="146" customFormat="1" ht="12.75" hidden="1" customHeight="1" x14ac:dyDescent="0.2">
      <c r="A17" s="195" t="s">
        <v>214</v>
      </c>
      <c r="B17" s="195"/>
      <c r="C17" s="195"/>
      <c r="D17" s="195"/>
      <c r="E17" s="195"/>
      <c r="F17" s="195"/>
      <c r="G17" s="195"/>
      <c r="H17" s="196"/>
      <c r="I17" s="261" t="s">
        <v>207</v>
      </c>
      <c r="J17" s="192"/>
      <c r="K17" s="192"/>
      <c r="L17" s="192"/>
      <c r="M17" s="192"/>
      <c r="N17" s="192"/>
      <c r="O17" s="192"/>
      <c r="P17" s="192"/>
      <c r="Q17" s="192"/>
      <c r="R17" s="192"/>
      <c r="S17" s="192"/>
      <c r="T17" s="192"/>
      <c r="U17" s="192"/>
      <c r="V17" s="192"/>
      <c r="W17" s="192"/>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c r="AT17" s="192"/>
      <c r="AU17" s="192"/>
      <c r="AV17" s="192"/>
      <c r="AW17" s="192"/>
      <c r="AX17" s="192"/>
      <c r="AY17" s="192"/>
      <c r="AZ17" s="192"/>
      <c r="BA17" s="192"/>
      <c r="BB17" s="192"/>
      <c r="BC17" s="192"/>
      <c r="BD17" s="192"/>
      <c r="BE17" s="192"/>
      <c r="BF17" s="192"/>
      <c r="BG17" s="192"/>
      <c r="BH17" s="192"/>
      <c r="BI17" s="192"/>
      <c r="BJ17" s="192"/>
      <c r="BK17" s="192"/>
      <c r="BL17" s="192"/>
      <c r="BM17" s="192"/>
      <c r="BN17" s="192"/>
      <c r="BO17" s="192"/>
      <c r="BP17" s="192"/>
      <c r="BQ17" s="192"/>
      <c r="BR17" s="192"/>
      <c r="BS17" s="192"/>
      <c r="BT17" s="192"/>
      <c r="BU17" s="192"/>
      <c r="BV17" s="192"/>
      <c r="BW17" s="192"/>
      <c r="BX17" s="192"/>
      <c r="BY17" s="192"/>
      <c r="BZ17" s="192"/>
      <c r="CA17" s="192"/>
      <c r="CB17" s="192"/>
      <c r="CC17" s="192"/>
      <c r="CD17" s="192"/>
      <c r="CE17" s="192"/>
      <c r="CF17" s="192"/>
      <c r="CG17" s="192"/>
      <c r="CH17" s="192"/>
      <c r="CI17" s="192"/>
      <c r="CJ17" s="192"/>
      <c r="CK17" s="192"/>
      <c r="CL17" s="192"/>
      <c r="CM17" s="276"/>
      <c r="CN17" s="194" t="s">
        <v>215</v>
      </c>
      <c r="CO17" s="195"/>
      <c r="CP17" s="195"/>
      <c r="CQ17" s="195"/>
      <c r="CR17" s="195"/>
      <c r="CS17" s="195"/>
      <c r="CT17" s="195"/>
      <c r="CU17" s="196"/>
      <c r="CV17" s="258" t="s">
        <v>34</v>
      </c>
      <c r="CW17" s="195"/>
      <c r="CX17" s="195"/>
      <c r="CY17" s="195"/>
      <c r="CZ17" s="195"/>
      <c r="DA17" s="195"/>
      <c r="DB17" s="195"/>
      <c r="DC17" s="195"/>
      <c r="DD17" s="195"/>
      <c r="DE17" s="196"/>
      <c r="DF17" s="145"/>
      <c r="DG17" s="67">
        <v>0</v>
      </c>
      <c r="DH17" s="67">
        <v>0</v>
      </c>
      <c r="DI17" s="67">
        <v>0</v>
      </c>
      <c r="DJ17" s="67">
        <v>0</v>
      </c>
    </row>
    <row r="18" spans="1:114" s="146" customFormat="1" ht="81" hidden="1" customHeight="1" x14ac:dyDescent="0.2">
      <c r="A18" s="195" t="s">
        <v>422</v>
      </c>
      <c r="B18" s="195"/>
      <c r="C18" s="195"/>
      <c r="D18" s="195"/>
      <c r="E18" s="195"/>
      <c r="F18" s="195"/>
      <c r="G18" s="195"/>
      <c r="H18" s="196"/>
      <c r="I18" s="261" t="s">
        <v>423</v>
      </c>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c r="AT18" s="192"/>
      <c r="AU18" s="192"/>
      <c r="AV18" s="192"/>
      <c r="AW18" s="192"/>
      <c r="AX18" s="192"/>
      <c r="AY18" s="192"/>
      <c r="AZ18" s="192"/>
      <c r="BA18" s="192"/>
      <c r="BB18" s="192"/>
      <c r="BC18" s="192"/>
      <c r="BD18" s="192"/>
      <c r="BE18" s="192"/>
      <c r="BF18" s="192"/>
      <c r="BG18" s="192"/>
      <c r="BH18" s="192"/>
      <c r="BI18" s="192"/>
      <c r="BJ18" s="192"/>
      <c r="BK18" s="192"/>
      <c r="BL18" s="192"/>
      <c r="BM18" s="192"/>
      <c r="BN18" s="192"/>
      <c r="BO18" s="192"/>
      <c r="BP18" s="192"/>
      <c r="BQ18" s="192"/>
      <c r="BR18" s="192"/>
      <c r="BS18" s="192"/>
      <c r="BT18" s="192"/>
      <c r="BU18" s="192"/>
      <c r="BV18" s="192"/>
      <c r="BW18" s="192"/>
      <c r="BX18" s="192"/>
      <c r="BY18" s="192"/>
      <c r="BZ18" s="192"/>
      <c r="CA18" s="192"/>
      <c r="CB18" s="192"/>
      <c r="CC18" s="192"/>
      <c r="CD18" s="192"/>
      <c r="CE18" s="192"/>
      <c r="CF18" s="192"/>
      <c r="CG18" s="192"/>
      <c r="CH18" s="192"/>
      <c r="CI18" s="192"/>
      <c r="CJ18" s="192"/>
      <c r="CK18" s="192"/>
      <c r="CL18" s="192"/>
      <c r="CM18" s="276"/>
      <c r="CN18" s="194" t="s">
        <v>424</v>
      </c>
      <c r="CO18" s="195"/>
      <c r="CP18" s="195"/>
      <c r="CQ18" s="195"/>
      <c r="CR18" s="195"/>
      <c r="CS18" s="195"/>
      <c r="CT18" s="195"/>
      <c r="CU18" s="196"/>
      <c r="CV18" s="258" t="s">
        <v>34</v>
      </c>
      <c r="CW18" s="195"/>
      <c r="CX18" s="195"/>
      <c r="CY18" s="195"/>
      <c r="CZ18" s="195"/>
      <c r="DA18" s="195"/>
      <c r="DB18" s="195"/>
      <c r="DC18" s="195"/>
      <c r="DD18" s="195"/>
      <c r="DE18" s="196"/>
      <c r="DF18" s="138" t="s">
        <v>280</v>
      </c>
      <c r="DG18" s="67">
        <v>0</v>
      </c>
      <c r="DH18" s="67">
        <v>0</v>
      </c>
      <c r="DI18" s="67">
        <f>'[1]S 21'!I50</f>
        <v>0</v>
      </c>
      <c r="DJ18" s="67">
        <f>'[1]S 21'!J50</f>
        <v>0</v>
      </c>
    </row>
    <row r="19" spans="1:114" ht="12.75" customHeight="1" x14ac:dyDescent="0.2">
      <c r="A19" s="195" t="s">
        <v>216</v>
      </c>
      <c r="B19" s="195"/>
      <c r="C19" s="195"/>
      <c r="D19" s="195"/>
      <c r="E19" s="195"/>
      <c r="F19" s="195"/>
      <c r="G19" s="195"/>
      <c r="H19" s="196"/>
      <c r="I19" s="274" t="s">
        <v>217</v>
      </c>
      <c r="J19" s="213"/>
      <c r="K19" s="213"/>
      <c r="L19" s="213"/>
      <c r="M19" s="213"/>
      <c r="N19" s="213"/>
      <c r="O19" s="213"/>
      <c r="P19" s="213"/>
      <c r="Q19" s="213"/>
      <c r="R19" s="213"/>
      <c r="S19" s="213"/>
      <c r="T19" s="213"/>
      <c r="U19" s="213"/>
      <c r="V19" s="213"/>
      <c r="W19" s="213"/>
      <c r="X19" s="213"/>
      <c r="Y19" s="213"/>
      <c r="Z19" s="213"/>
      <c r="AA19" s="213"/>
      <c r="AB19" s="213"/>
      <c r="AC19" s="213"/>
      <c r="AD19" s="213"/>
      <c r="AE19" s="213"/>
      <c r="AF19" s="213"/>
      <c r="AG19" s="213"/>
      <c r="AH19" s="213"/>
      <c r="AI19" s="213"/>
      <c r="AJ19" s="213"/>
      <c r="AK19" s="213"/>
      <c r="AL19" s="213"/>
      <c r="AM19" s="213"/>
      <c r="AN19" s="213"/>
      <c r="AO19" s="213"/>
      <c r="AP19" s="213"/>
      <c r="AQ19" s="213"/>
      <c r="AR19" s="213"/>
      <c r="AS19" s="213"/>
      <c r="AT19" s="213"/>
      <c r="AU19" s="213"/>
      <c r="AV19" s="213"/>
      <c r="AW19" s="213"/>
      <c r="AX19" s="213"/>
      <c r="AY19" s="213"/>
      <c r="AZ19" s="213"/>
      <c r="BA19" s="213"/>
      <c r="BB19" s="213"/>
      <c r="BC19" s="213"/>
      <c r="BD19" s="213"/>
      <c r="BE19" s="213"/>
      <c r="BF19" s="213"/>
      <c r="BG19" s="213"/>
      <c r="BH19" s="213"/>
      <c r="BI19" s="213"/>
      <c r="BJ19" s="213"/>
      <c r="BK19" s="213"/>
      <c r="BL19" s="213"/>
      <c r="BM19" s="213"/>
      <c r="BN19" s="213"/>
      <c r="BO19" s="213"/>
      <c r="BP19" s="213"/>
      <c r="BQ19" s="213"/>
      <c r="BR19" s="213"/>
      <c r="BS19" s="213"/>
      <c r="BT19" s="213"/>
      <c r="BU19" s="213"/>
      <c r="BV19" s="213"/>
      <c r="BW19" s="213"/>
      <c r="BX19" s="213"/>
      <c r="BY19" s="213"/>
      <c r="BZ19" s="213"/>
      <c r="CA19" s="213"/>
      <c r="CB19" s="213"/>
      <c r="CC19" s="213"/>
      <c r="CD19" s="213"/>
      <c r="CE19" s="213"/>
      <c r="CF19" s="213"/>
      <c r="CG19" s="213"/>
      <c r="CH19" s="213"/>
      <c r="CI19" s="213"/>
      <c r="CJ19" s="213"/>
      <c r="CK19" s="213"/>
      <c r="CL19" s="213"/>
      <c r="CM19" s="213"/>
      <c r="CN19" s="194" t="s">
        <v>218</v>
      </c>
      <c r="CO19" s="195"/>
      <c r="CP19" s="195"/>
      <c r="CQ19" s="195"/>
      <c r="CR19" s="195"/>
      <c r="CS19" s="195"/>
      <c r="CT19" s="195"/>
      <c r="CU19" s="196"/>
      <c r="CV19" s="258" t="s">
        <v>34</v>
      </c>
      <c r="CW19" s="195"/>
      <c r="CX19" s="195"/>
      <c r="CY19" s="195"/>
      <c r="CZ19" s="195"/>
      <c r="DA19" s="195"/>
      <c r="DB19" s="195"/>
      <c r="DC19" s="195"/>
      <c r="DD19" s="195"/>
      <c r="DE19" s="196"/>
      <c r="DF19" s="132" t="s">
        <v>34</v>
      </c>
      <c r="DG19" s="67">
        <f>[1]стр.1_4!CB100</f>
        <v>0</v>
      </c>
      <c r="DH19" s="67">
        <f>[1]стр.1_4!CC100</f>
        <v>0</v>
      </c>
      <c r="DI19" s="67">
        <f>[1]стр.1_4!CD100</f>
        <v>0</v>
      </c>
      <c r="DJ19" s="67">
        <f>[1]стр.1_4!CE100</f>
        <v>0</v>
      </c>
    </row>
    <row r="20" spans="1:114" x14ac:dyDescent="0.2">
      <c r="A20" s="195" t="s">
        <v>219</v>
      </c>
      <c r="B20" s="195"/>
      <c r="C20" s="195"/>
      <c r="D20" s="195"/>
      <c r="E20" s="195"/>
      <c r="F20" s="195"/>
      <c r="G20" s="195"/>
      <c r="H20" s="196"/>
      <c r="I20" s="274" t="s">
        <v>220</v>
      </c>
      <c r="J20" s="213"/>
      <c r="K20" s="213"/>
      <c r="L20" s="213"/>
      <c r="M20" s="213"/>
      <c r="N20" s="213"/>
      <c r="O20" s="213"/>
      <c r="P20" s="213"/>
      <c r="Q20" s="213"/>
      <c r="R20" s="213"/>
      <c r="S20" s="213"/>
      <c r="T20" s="213"/>
      <c r="U20" s="213"/>
      <c r="V20" s="213"/>
      <c r="W20" s="213"/>
      <c r="X20" s="213"/>
      <c r="Y20" s="213"/>
      <c r="Z20" s="213"/>
      <c r="AA20" s="213"/>
      <c r="AB20" s="213"/>
      <c r="AC20" s="213"/>
      <c r="AD20" s="213"/>
      <c r="AE20" s="213"/>
      <c r="AF20" s="213"/>
      <c r="AG20" s="213"/>
      <c r="AH20" s="213"/>
      <c r="AI20" s="213"/>
      <c r="AJ20" s="213"/>
      <c r="AK20" s="213"/>
      <c r="AL20" s="213"/>
      <c r="AM20" s="213"/>
      <c r="AN20" s="213"/>
      <c r="AO20" s="213"/>
      <c r="AP20" s="213"/>
      <c r="AQ20" s="213"/>
      <c r="AR20" s="213"/>
      <c r="AS20" s="213"/>
      <c r="AT20" s="213"/>
      <c r="AU20" s="213"/>
      <c r="AV20" s="213"/>
      <c r="AW20" s="213"/>
      <c r="AX20" s="213"/>
      <c r="AY20" s="213"/>
      <c r="AZ20" s="213"/>
      <c r="BA20" s="213"/>
      <c r="BB20" s="213"/>
      <c r="BC20" s="213"/>
      <c r="BD20" s="213"/>
      <c r="BE20" s="213"/>
      <c r="BF20" s="213"/>
      <c r="BG20" s="213"/>
      <c r="BH20" s="213"/>
      <c r="BI20" s="213"/>
      <c r="BJ20" s="213"/>
      <c r="BK20" s="213"/>
      <c r="BL20" s="213"/>
      <c r="BM20" s="213"/>
      <c r="BN20" s="213"/>
      <c r="BO20" s="213"/>
      <c r="BP20" s="213"/>
      <c r="BQ20" s="213"/>
      <c r="BR20" s="213"/>
      <c r="BS20" s="213"/>
      <c r="BT20" s="213"/>
      <c r="BU20" s="213"/>
      <c r="BV20" s="213"/>
      <c r="BW20" s="213"/>
      <c r="BX20" s="213"/>
      <c r="BY20" s="213"/>
      <c r="BZ20" s="213"/>
      <c r="CA20" s="213"/>
      <c r="CB20" s="213"/>
      <c r="CC20" s="213"/>
      <c r="CD20" s="213"/>
      <c r="CE20" s="213"/>
      <c r="CF20" s="213"/>
      <c r="CG20" s="213"/>
      <c r="CH20" s="213"/>
      <c r="CI20" s="213"/>
      <c r="CJ20" s="213"/>
      <c r="CK20" s="213"/>
      <c r="CL20" s="213"/>
      <c r="CM20" s="213"/>
      <c r="CN20" s="194" t="s">
        <v>221</v>
      </c>
      <c r="CO20" s="195"/>
      <c r="CP20" s="195"/>
      <c r="CQ20" s="195"/>
      <c r="CR20" s="195"/>
      <c r="CS20" s="195"/>
      <c r="CT20" s="195"/>
      <c r="CU20" s="196"/>
      <c r="CV20" s="258" t="s">
        <v>34</v>
      </c>
      <c r="CW20" s="195"/>
      <c r="CX20" s="195"/>
      <c r="CY20" s="195"/>
      <c r="CZ20" s="195"/>
      <c r="DA20" s="195"/>
      <c r="DB20" s="195"/>
      <c r="DC20" s="195"/>
      <c r="DD20" s="195"/>
      <c r="DE20" s="196"/>
      <c r="DF20" s="132" t="s">
        <v>34</v>
      </c>
      <c r="DG20" s="67">
        <f>DG21+DG22</f>
        <v>0</v>
      </c>
      <c r="DH20" s="67">
        <f t="shared" ref="DH20:DJ20" si="3">DH21+DH22</f>
        <v>0</v>
      </c>
      <c r="DI20" s="67">
        <f t="shared" si="3"/>
        <v>0</v>
      </c>
      <c r="DJ20" s="67">
        <f t="shared" si="3"/>
        <v>0</v>
      </c>
    </row>
    <row r="21" spans="1:114" ht="24" customHeight="1" x14ac:dyDescent="0.2">
      <c r="A21" s="195" t="s">
        <v>222</v>
      </c>
      <c r="B21" s="195"/>
      <c r="C21" s="195"/>
      <c r="D21" s="195"/>
      <c r="E21" s="195"/>
      <c r="F21" s="195"/>
      <c r="G21" s="195"/>
      <c r="H21" s="196"/>
      <c r="I21" s="261" t="s">
        <v>204</v>
      </c>
      <c r="J21" s="193"/>
      <c r="K21" s="193"/>
      <c r="L21" s="193"/>
      <c r="M21" s="193"/>
      <c r="N21" s="193"/>
      <c r="O21" s="193"/>
      <c r="P21" s="193"/>
      <c r="Q21" s="193"/>
      <c r="R21" s="193"/>
      <c r="S21" s="193"/>
      <c r="T21" s="193"/>
      <c r="U21" s="193"/>
      <c r="V21" s="193"/>
      <c r="W21" s="193"/>
      <c r="X21" s="193"/>
      <c r="Y21" s="193"/>
      <c r="Z21" s="193"/>
      <c r="AA21" s="193"/>
      <c r="AB21" s="193"/>
      <c r="AC21" s="193"/>
      <c r="AD21" s="193"/>
      <c r="AE21" s="193"/>
      <c r="AF21" s="193"/>
      <c r="AG21" s="193"/>
      <c r="AH21" s="193"/>
      <c r="AI21" s="193"/>
      <c r="AJ21" s="193"/>
      <c r="AK21" s="193"/>
      <c r="AL21" s="193"/>
      <c r="AM21" s="193"/>
      <c r="AN21" s="193"/>
      <c r="AO21" s="193"/>
      <c r="AP21" s="193"/>
      <c r="AQ21" s="193"/>
      <c r="AR21" s="193"/>
      <c r="AS21" s="193"/>
      <c r="AT21" s="193"/>
      <c r="AU21" s="193"/>
      <c r="AV21" s="193"/>
      <c r="AW21" s="193"/>
      <c r="AX21" s="193"/>
      <c r="AY21" s="193"/>
      <c r="AZ21" s="193"/>
      <c r="BA21" s="193"/>
      <c r="BB21" s="193"/>
      <c r="BC21" s="193"/>
      <c r="BD21" s="193"/>
      <c r="BE21" s="193"/>
      <c r="BF21" s="193"/>
      <c r="BG21" s="193"/>
      <c r="BH21" s="193"/>
      <c r="BI21" s="193"/>
      <c r="BJ21" s="193"/>
      <c r="BK21" s="193"/>
      <c r="BL21" s="193"/>
      <c r="BM21" s="193"/>
      <c r="BN21" s="193"/>
      <c r="BO21" s="193"/>
      <c r="BP21" s="193"/>
      <c r="BQ21" s="193"/>
      <c r="BR21" s="193"/>
      <c r="BS21" s="193"/>
      <c r="BT21" s="193"/>
      <c r="BU21" s="193"/>
      <c r="BV21" s="193"/>
      <c r="BW21" s="193"/>
      <c r="BX21" s="193"/>
      <c r="BY21" s="193"/>
      <c r="BZ21" s="193"/>
      <c r="CA21" s="193"/>
      <c r="CB21" s="193"/>
      <c r="CC21" s="193"/>
      <c r="CD21" s="193"/>
      <c r="CE21" s="193"/>
      <c r="CF21" s="193"/>
      <c r="CG21" s="193"/>
      <c r="CH21" s="193"/>
      <c r="CI21" s="193"/>
      <c r="CJ21" s="193"/>
      <c r="CK21" s="193"/>
      <c r="CL21" s="193"/>
      <c r="CM21" s="193"/>
      <c r="CN21" s="194" t="s">
        <v>223</v>
      </c>
      <c r="CO21" s="195"/>
      <c r="CP21" s="195"/>
      <c r="CQ21" s="195"/>
      <c r="CR21" s="195"/>
      <c r="CS21" s="195"/>
      <c r="CT21" s="195"/>
      <c r="CU21" s="196"/>
      <c r="CV21" s="258" t="s">
        <v>34</v>
      </c>
      <c r="CW21" s="195"/>
      <c r="CX21" s="195"/>
      <c r="CY21" s="195"/>
      <c r="CZ21" s="195"/>
      <c r="DA21" s="195"/>
      <c r="DB21" s="195"/>
      <c r="DC21" s="195"/>
      <c r="DD21" s="195"/>
      <c r="DE21" s="196"/>
      <c r="DF21" s="132" t="s">
        <v>34</v>
      </c>
      <c r="DG21" s="67">
        <v>0</v>
      </c>
      <c r="DH21" s="67">
        <v>0</v>
      </c>
      <c r="DI21" s="67">
        <v>0</v>
      </c>
      <c r="DJ21" s="67">
        <v>0</v>
      </c>
    </row>
    <row r="22" spans="1:114" ht="12.75" hidden="1" customHeight="1" thickBot="1" x14ac:dyDescent="0.25">
      <c r="A22" s="195" t="s">
        <v>224</v>
      </c>
      <c r="B22" s="195"/>
      <c r="C22" s="195"/>
      <c r="D22" s="195"/>
      <c r="E22" s="195"/>
      <c r="F22" s="195"/>
      <c r="G22" s="195"/>
      <c r="H22" s="196"/>
      <c r="I22" s="261" t="s">
        <v>207</v>
      </c>
      <c r="J22" s="193"/>
      <c r="K22" s="193"/>
      <c r="L22" s="193"/>
      <c r="M22" s="193"/>
      <c r="N22" s="193"/>
      <c r="O22" s="193"/>
      <c r="P22" s="193"/>
      <c r="Q22" s="193"/>
      <c r="R22" s="193"/>
      <c r="S22" s="193"/>
      <c r="T22" s="193"/>
      <c r="U22" s="193"/>
      <c r="V22" s="193"/>
      <c r="W22" s="193"/>
      <c r="X22" s="193"/>
      <c r="Y22" s="193"/>
      <c r="Z22" s="193"/>
      <c r="AA22" s="193"/>
      <c r="AB22" s="193"/>
      <c r="AC22" s="193"/>
      <c r="AD22" s="193"/>
      <c r="AE22" s="193"/>
      <c r="AF22" s="193"/>
      <c r="AG22" s="193"/>
      <c r="AH22" s="193"/>
      <c r="AI22" s="193"/>
      <c r="AJ22" s="193"/>
      <c r="AK22" s="193"/>
      <c r="AL22" s="193"/>
      <c r="AM22" s="193"/>
      <c r="AN22" s="193"/>
      <c r="AO22" s="193"/>
      <c r="AP22" s="193"/>
      <c r="AQ22" s="193"/>
      <c r="AR22" s="193"/>
      <c r="AS22" s="193"/>
      <c r="AT22" s="193"/>
      <c r="AU22" s="193"/>
      <c r="AV22" s="193"/>
      <c r="AW22" s="193"/>
      <c r="AX22" s="193"/>
      <c r="AY22" s="193"/>
      <c r="AZ22" s="193"/>
      <c r="BA22" s="193"/>
      <c r="BB22" s="193"/>
      <c r="BC22" s="193"/>
      <c r="BD22" s="193"/>
      <c r="BE22" s="193"/>
      <c r="BF22" s="193"/>
      <c r="BG22" s="193"/>
      <c r="BH22" s="193"/>
      <c r="BI22" s="193"/>
      <c r="BJ22" s="193"/>
      <c r="BK22" s="193"/>
      <c r="BL22" s="193"/>
      <c r="BM22" s="193"/>
      <c r="BN22" s="193"/>
      <c r="BO22" s="193"/>
      <c r="BP22" s="193"/>
      <c r="BQ22" s="193"/>
      <c r="BR22" s="193"/>
      <c r="BS22" s="193"/>
      <c r="BT22" s="193"/>
      <c r="BU22" s="193"/>
      <c r="BV22" s="193"/>
      <c r="BW22" s="193"/>
      <c r="BX22" s="193"/>
      <c r="BY22" s="193"/>
      <c r="BZ22" s="193"/>
      <c r="CA22" s="193"/>
      <c r="CB22" s="193"/>
      <c r="CC22" s="193"/>
      <c r="CD22" s="193"/>
      <c r="CE22" s="193"/>
      <c r="CF22" s="193"/>
      <c r="CG22" s="193"/>
      <c r="CH22" s="193"/>
      <c r="CI22" s="193"/>
      <c r="CJ22" s="193"/>
      <c r="CK22" s="193"/>
      <c r="CL22" s="193"/>
      <c r="CM22" s="193"/>
      <c r="CN22" s="194" t="s">
        <v>225</v>
      </c>
      <c r="CO22" s="195"/>
      <c r="CP22" s="195"/>
      <c r="CQ22" s="195"/>
      <c r="CR22" s="195"/>
      <c r="CS22" s="195"/>
      <c r="CT22" s="195"/>
      <c r="CU22" s="196"/>
      <c r="CV22" s="258" t="s">
        <v>34</v>
      </c>
      <c r="CW22" s="195"/>
      <c r="CX22" s="195"/>
      <c r="CY22" s="195"/>
      <c r="CZ22" s="195"/>
      <c r="DA22" s="195"/>
      <c r="DB22" s="195"/>
      <c r="DC22" s="195"/>
      <c r="DD22" s="195"/>
      <c r="DE22" s="196"/>
      <c r="DF22" s="132"/>
      <c r="DG22" s="67">
        <v>0</v>
      </c>
      <c r="DH22" s="67">
        <v>0</v>
      </c>
      <c r="DI22" s="67">
        <v>0</v>
      </c>
      <c r="DJ22" s="67">
        <v>0</v>
      </c>
    </row>
    <row r="23" spans="1:114" ht="12" thickBot="1" x14ac:dyDescent="0.25">
      <c r="A23" s="195" t="s">
        <v>226</v>
      </c>
      <c r="B23" s="195"/>
      <c r="C23" s="195"/>
      <c r="D23" s="195"/>
      <c r="E23" s="195"/>
      <c r="F23" s="195"/>
      <c r="G23" s="195"/>
      <c r="H23" s="196"/>
      <c r="I23" s="274" t="s">
        <v>227</v>
      </c>
      <c r="J23" s="213"/>
      <c r="K23" s="213"/>
      <c r="L23" s="213"/>
      <c r="M23" s="213"/>
      <c r="N23" s="213"/>
      <c r="O23" s="213"/>
      <c r="P23" s="213"/>
      <c r="Q23" s="213"/>
      <c r="R23" s="213"/>
      <c r="S23" s="213"/>
      <c r="T23" s="213"/>
      <c r="U23" s="213"/>
      <c r="V23" s="213"/>
      <c r="W23" s="213"/>
      <c r="X23" s="213"/>
      <c r="Y23" s="213"/>
      <c r="Z23" s="213"/>
      <c r="AA23" s="213"/>
      <c r="AB23" s="213"/>
      <c r="AC23" s="213"/>
      <c r="AD23" s="213"/>
      <c r="AE23" s="213"/>
      <c r="AF23" s="213"/>
      <c r="AG23" s="213"/>
      <c r="AH23" s="213"/>
      <c r="AI23" s="213"/>
      <c r="AJ23" s="213"/>
      <c r="AK23" s="213"/>
      <c r="AL23" s="213"/>
      <c r="AM23" s="213"/>
      <c r="AN23" s="213"/>
      <c r="AO23" s="213"/>
      <c r="AP23" s="213"/>
      <c r="AQ23" s="213"/>
      <c r="AR23" s="213"/>
      <c r="AS23" s="213"/>
      <c r="AT23" s="213"/>
      <c r="AU23" s="213"/>
      <c r="AV23" s="213"/>
      <c r="AW23" s="213"/>
      <c r="AX23" s="213"/>
      <c r="AY23" s="213"/>
      <c r="AZ23" s="213"/>
      <c r="BA23" s="213"/>
      <c r="BB23" s="213"/>
      <c r="BC23" s="213"/>
      <c r="BD23" s="213"/>
      <c r="BE23" s="213"/>
      <c r="BF23" s="213"/>
      <c r="BG23" s="213"/>
      <c r="BH23" s="213"/>
      <c r="BI23" s="213"/>
      <c r="BJ23" s="213"/>
      <c r="BK23" s="213"/>
      <c r="BL23" s="213"/>
      <c r="BM23" s="213"/>
      <c r="BN23" s="213"/>
      <c r="BO23" s="213"/>
      <c r="BP23" s="213"/>
      <c r="BQ23" s="213"/>
      <c r="BR23" s="213"/>
      <c r="BS23" s="213"/>
      <c r="BT23" s="213"/>
      <c r="BU23" s="213"/>
      <c r="BV23" s="213"/>
      <c r="BW23" s="213"/>
      <c r="BX23" s="213"/>
      <c r="BY23" s="213"/>
      <c r="BZ23" s="213"/>
      <c r="CA23" s="213"/>
      <c r="CB23" s="213"/>
      <c r="CC23" s="213"/>
      <c r="CD23" s="213"/>
      <c r="CE23" s="213"/>
      <c r="CF23" s="213"/>
      <c r="CG23" s="213"/>
      <c r="CH23" s="213"/>
      <c r="CI23" s="213"/>
      <c r="CJ23" s="213"/>
      <c r="CK23" s="213"/>
      <c r="CL23" s="213"/>
      <c r="CM23" s="213"/>
      <c r="CN23" s="208" t="s">
        <v>228</v>
      </c>
      <c r="CO23" s="209"/>
      <c r="CP23" s="209"/>
      <c r="CQ23" s="209"/>
      <c r="CR23" s="209"/>
      <c r="CS23" s="209"/>
      <c r="CT23" s="209"/>
      <c r="CU23" s="210"/>
      <c r="CV23" s="275" t="s">
        <v>34</v>
      </c>
      <c r="CW23" s="209"/>
      <c r="CX23" s="209"/>
      <c r="CY23" s="209"/>
      <c r="CZ23" s="209"/>
      <c r="DA23" s="209"/>
      <c r="DB23" s="209"/>
      <c r="DC23" s="209"/>
      <c r="DD23" s="209"/>
      <c r="DE23" s="210"/>
      <c r="DF23" s="134" t="s">
        <v>34</v>
      </c>
      <c r="DG23" s="81">
        <f>DG24+DG25</f>
        <v>1035500</v>
      </c>
      <c r="DH23" s="81">
        <f t="shared" ref="DH23:DJ23" si="4">DH24+DH25</f>
        <v>1035500</v>
      </c>
      <c r="DI23" s="81">
        <f t="shared" si="4"/>
        <v>1035500</v>
      </c>
      <c r="DJ23" s="81">
        <f t="shared" si="4"/>
        <v>0</v>
      </c>
    </row>
    <row r="24" spans="1:114" ht="24" customHeight="1" x14ac:dyDescent="0.2">
      <c r="A24" s="195" t="s">
        <v>229</v>
      </c>
      <c r="B24" s="195"/>
      <c r="C24" s="195"/>
      <c r="D24" s="195"/>
      <c r="E24" s="195"/>
      <c r="F24" s="195"/>
      <c r="G24" s="195"/>
      <c r="H24" s="196"/>
      <c r="I24" s="261" t="s">
        <v>204</v>
      </c>
      <c r="J24" s="193"/>
      <c r="K24" s="193"/>
      <c r="L24" s="193"/>
      <c r="M24" s="193"/>
      <c r="N24" s="193"/>
      <c r="O24" s="193"/>
      <c r="P24" s="193"/>
      <c r="Q24" s="193"/>
      <c r="R24" s="193"/>
      <c r="S24" s="193"/>
      <c r="T24" s="193"/>
      <c r="U24" s="193"/>
      <c r="V24" s="193"/>
      <c r="W24" s="193"/>
      <c r="X24" s="193"/>
      <c r="Y24" s="193"/>
      <c r="Z24" s="193"/>
      <c r="AA24" s="193"/>
      <c r="AB24" s="193"/>
      <c r="AC24" s="193"/>
      <c r="AD24" s="193"/>
      <c r="AE24" s="193"/>
      <c r="AF24" s="193"/>
      <c r="AG24" s="193"/>
      <c r="AH24" s="193"/>
      <c r="AI24" s="193"/>
      <c r="AJ24" s="193"/>
      <c r="AK24" s="193"/>
      <c r="AL24" s="193"/>
      <c r="AM24" s="193"/>
      <c r="AN24" s="193"/>
      <c r="AO24" s="193"/>
      <c r="AP24" s="193"/>
      <c r="AQ24" s="193"/>
      <c r="AR24" s="193"/>
      <c r="AS24" s="193"/>
      <c r="AT24" s="193"/>
      <c r="AU24" s="193"/>
      <c r="AV24" s="193"/>
      <c r="AW24" s="193"/>
      <c r="AX24" s="193"/>
      <c r="AY24" s="193"/>
      <c r="AZ24" s="193"/>
      <c r="BA24" s="193"/>
      <c r="BB24" s="193"/>
      <c r="BC24" s="193"/>
      <c r="BD24" s="193"/>
      <c r="BE24" s="193"/>
      <c r="BF24" s="193"/>
      <c r="BG24" s="193"/>
      <c r="BH24" s="193"/>
      <c r="BI24" s="193"/>
      <c r="BJ24" s="193"/>
      <c r="BK24" s="193"/>
      <c r="BL24" s="193"/>
      <c r="BM24" s="193"/>
      <c r="BN24" s="193"/>
      <c r="BO24" s="193"/>
      <c r="BP24" s="193"/>
      <c r="BQ24" s="193"/>
      <c r="BR24" s="193"/>
      <c r="BS24" s="193"/>
      <c r="BT24" s="193"/>
      <c r="BU24" s="193"/>
      <c r="BV24" s="193"/>
      <c r="BW24" s="193"/>
      <c r="BX24" s="193"/>
      <c r="BY24" s="193"/>
      <c r="BZ24" s="193"/>
      <c r="CA24" s="193"/>
      <c r="CB24" s="193"/>
      <c r="CC24" s="193"/>
      <c r="CD24" s="193"/>
      <c r="CE24" s="193"/>
      <c r="CF24" s="193"/>
      <c r="CG24" s="193"/>
      <c r="CH24" s="193"/>
      <c r="CI24" s="193"/>
      <c r="CJ24" s="193"/>
      <c r="CK24" s="193"/>
      <c r="CL24" s="193"/>
      <c r="CM24" s="193"/>
      <c r="CN24" s="200" t="s">
        <v>230</v>
      </c>
      <c r="CO24" s="201"/>
      <c r="CP24" s="201"/>
      <c r="CQ24" s="201"/>
      <c r="CR24" s="201"/>
      <c r="CS24" s="201"/>
      <c r="CT24" s="201"/>
      <c r="CU24" s="202"/>
      <c r="CV24" s="273" t="s">
        <v>34</v>
      </c>
      <c r="CW24" s="201"/>
      <c r="CX24" s="201"/>
      <c r="CY24" s="201"/>
      <c r="CZ24" s="201"/>
      <c r="DA24" s="201"/>
      <c r="DB24" s="201"/>
      <c r="DC24" s="201"/>
      <c r="DD24" s="201"/>
      <c r="DE24" s="202"/>
      <c r="DF24" s="133" t="s">
        <v>34</v>
      </c>
      <c r="DG24" s="74">
        <f>SUM(Лист1!H18:H21)</f>
        <v>1035500</v>
      </c>
      <c r="DH24" s="74">
        <f>SUM(Лист1!I18:I21)</f>
        <v>1035500</v>
      </c>
      <c r="DI24" s="74">
        <f>SUM(Лист1!J18:J21)</f>
        <v>1035500</v>
      </c>
      <c r="DJ24" s="74">
        <v>0</v>
      </c>
    </row>
    <row r="25" spans="1:114" hidden="1" x14ac:dyDescent="0.2">
      <c r="A25" s="195" t="s">
        <v>231</v>
      </c>
      <c r="B25" s="195"/>
      <c r="C25" s="195"/>
      <c r="D25" s="195"/>
      <c r="E25" s="195"/>
      <c r="F25" s="195"/>
      <c r="G25" s="195"/>
      <c r="H25" s="196"/>
      <c r="I25" s="261" t="s">
        <v>232</v>
      </c>
      <c r="J25" s="193"/>
      <c r="K25" s="193"/>
      <c r="L25" s="193"/>
      <c r="M25" s="193"/>
      <c r="N25" s="193"/>
      <c r="O25" s="193"/>
      <c r="P25" s="193"/>
      <c r="Q25" s="193"/>
      <c r="R25" s="193"/>
      <c r="S25" s="193"/>
      <c r="T25" s="193"/>
      <c r="U25" s="193"/>
      <c r="V25" s="193"/>
      <c r="W25" s="193"/>
      <c r="X25" s="193"/>
      <c r="Y25" s="193"/>
      <c r="Z25" s="193"/>
      <c r="AA25" s="193"/>
      <c r="AB25" s="193"/>
      <c r="AC25" s="193"/>
      <c r="AD25" s="193"/>
      <c r="AE25" s="193"/>
      <c r="AF25" s="193"/>
      <c r="AG25" s="193"/>
      <c r="AH25" s="193"/>
      <c r="AI25" s="193"/>
      <c r="AJ25" s="193"/>
      <c r="AK25" s="193"/>
      <c r="AL25" s="193"/>
      <c r="AM25" s="193"/>
      <c r="AN25" s="193"/>
      <c r="AO25" s="193"/>
      <c r="AP25" s="193"/>
      <c r="AQ25" s="193"/>
      <c r="AR25" s="193"/>
      <c r="AS25" s="193"/>
      <c r="AT25" s="193"/>
      <c r="AU25" s="193"/>
      <c r="AV25" s="193"/>
      <c r="AW25" s="193"/>
      <c r="AX25" s="193"/>
      <c r="AY25" s="193"/>
      <c r="AZ25" s="193"/>
      <c r="BA25" s="193"/>
      <c r="BB25" s="193"/>
      <c r="BC25" s="193"/>
      <c r="BD25" s="193"/>
      <c r="BE25" s="193"/>
      <c r="BF25" s="193"/>
      <c r="BG25" s="193"/>
      <c r="BH25" s="193"/>
      <c r="BI25" s="193"/>
      <c r="BJ25" s="193"/>
      <c r="BK25" s="193"/>
      <c r="BL25" s="193"/>
      <c r="BM25" s="193"/>
      <c r="BN25" s="193"/>
      <c r="BO25" s="193"/>
      <c r="BP25" s="193"/>
      <c r="BQ25" s="193"/>
      <c r="BR25" s="193"/>
      <c r="BS25" s="193"/>
      <c r="BT25" s="193"/>
      <c r="BU25" s="193"/>
      <c r="BV25" s="193"/>
      <c r="BW25" s="193"/>
      <c r="BX25" s="193"/>
      <c r="BY25" s="193"/>
      <c r="BZ25" s="193"/>
      <c r="CA25" s="193"/>
      <c r="CB25" s="193"/>
      <c r="CC25" s="193"/>
      <c r="CD25" s="193"/>
      <c r="CE25" s="193"/>
      <c r="CF25" s="193"/>
      <c r="CG25" s="193"/>
      <c r="CH25" s="193"/>
      <c r="CI25" s="193"/>
      <c r="CJ25" s="193"/>
      <c r="CK25" s="193"/>
      <c r="CL25" s="193"/>
      <c r="CM25" s="193"/>
      <c r="CN25" s="194" t="s">
        <v>233</v>
      </c>
      <c r="CO25" s="195"/>
      <c r="CP25" s="195"/>
      <c r="CQ25" s="195"/>
      <c r="CR25" s="195"/>
      <c r="CS25" s="195"/>
      <c r="CT25" s="195"/>
      <c r="CU25" s="196"/>
      <c r="CV25" s="258" t="s">
        <v>34</v>
      </c>
      <c r="CW25" s="195"/>
      <c r="CX25" s="195"/>
      <c r="CY25" s="195"/>
      <c r="CZ25" s="195"/>
      <c r="DA25" s="195"/>
      <c r="DB25" s="195"/>
      <c r="DC25" s="195"/>
      <c r="DD25" s="195"/>
      <c r="DE25" s="196"/>
      <c r="DF25" s="132"/>
      <c r="DG25" s="67">
        <v>0</v>
      </c>
      <c r="DH25" s="67">
        <v>0</v>
      </c>
      <c r="DI25" s="67">
        <v>0</v>
      </c>
      <c r="DJ25" s="67">
        <v>0</v>
      </c>
    </row>
    <row r="26" spans="1:114" ht="24" customHeight="1" x14ac:dyDescent="0.2">
      <c r="A26" s="171" t="s">
        <v>9</v>
      </c>
      <c r="B26" s="171"/>
      <c r="C26" s="171"/>
      <c r="D26" s="171"/>
      <c r="E26" s="171"/>
      <c r="F26" s="171"/>
      <c r="G26" s="171"/>
      <c r="H26" s="172"/>
      <c r="I26" s="267" t="s">
        <v>234</v>
      </c>
      <c r="J26" s="206"/>
      <c r="K26" s="206"/>
      <c r="L26" s="206"/>
      <c r="M26" s="206"/>
      <c r="N26" s="206"/>
      <c r="O26" s="206"/>
      <c r="P26" s="206"/>
      <c r="Q26" s="206"/>
      <c r="R26" s="206"/>
      <c r="S26" s="206"/>
      <c r="T26" s="206"/>
      <c r="U26" s="206"/>
      <c r="V26" s="206"/>
      <c r="W26" s="206"/>
      <c r="X26" s="206"/>
      <c r="Y26" s="206"/>
      <c r="Z26" s="206"/>
      <c r="AA26" s="206"/>
      <c r="AB26" s="206"/>
      <c r="AC26" s="206"/>
      <c r="AD26" s="206"/>
      <c r="AE26" s="206"/>
      <c r="AF26" s="206"/>
      <c r="AG26" s="206"/>
      <c r="AH26" s="206"/>
      <c r="AI26" s="206"/>
      <c r="AJ26" s="206"/>
      <c r="AK26" s="206"/>
      <c r="AL26" s="206"/>
      <c r="AM26" s="206"/>
      <c r="AN26" s="206"/>
      <c r="AO26" s="206"/>
      <c r="AP26" s="206"/>
      <c r="AQ26" s="206"/>
      <c r="AR26" s="206"/>
      <c r="AS26" s="206"/>
      <c r="AT26" s="206"/>
      <c r="AU26" s="206"/>
      <c r="AV26" s="206"/>
      <c r="AW26" s="206"/>
      <c r="AX26" s="206"/>
      <c r="AY26" s="206"/>
      <c r="AZ26" s="206"/>
      <c r="BA26" s="206"/>
      <c r="BB26" s="206"/>
      <c r="BC26" s="206"/>
      <c r="BD26" s="206"/>
      <c r="BE26" s="206"/>
      <c r="BF26" s="206"/>
      <c r="BG26" s="206"/>
      <c r="BH26" s="206"/>
      <c r="BI26" s="206"/>
      <c r="BJ26" s="206"/>
      <c r="BK26" s="206"/>
      <c r="BL26" s="206"/>
      <c r="BM26" s="206"/>
      <c r="BN26" s="206"/>
      <c r="BO26" s="206"/>
      <c r="BP26" s="206"/>
      <c r="BQ26" s="206"/>
      <c r="BR26" s="206"/>
      <c r="BS26" s="206"/>
      <c r="BT26" s="206"/>
      <c r="BU26" s="206"/>
      <c r="BV26" s="206"/>
      <c r="BW26" s="206"/>
      <c r="BX26" s="206"/>
      <c r="BY26" s="206"/>
      <c r="BZ26" s="206"/>
      <c r="CA26" s="206"/>
      <c r="CB26" s="206"/>
      <c r="CC26" s="206"/>
      <c r="CD26" s="206"/>
      <c r="CE26" s="206"/>
      <c r="CF26" s="206"/>
      <c r="CG26" s="206"/>
      <c r="CH26" s="206"/>
      <c r="CI26" s="206"/>
      <c r="CJ26" s="206"/>
      <c r="CK26" s="206"/>
      <c r="CL26" s="206"/>
      <c r="CM26" s="206"/>
      <c r="CN26" s="194" t="s">
        <v>235</v>
      </c>
      <c r="CO26" s="195"/>
      <c r="CP26" s="195"/>
      <c r="CQ26" s="195"/>
      <c r="CR26" s="195"/>
      <c r="CS26" s="195"/>
      <c r="CT26" s="195"/>
      <c r="CU26" s="196"/>
      <c r="CV26" s="258" t="s">
        <v>34</v>
      </c>
      <c r="CW26" s="195"/>
      <c r="CX26" s="195"/>
      <c r="CY26" s="195"/>
      <c r="CZ26" s="195"/>
      <c r="DA26" s="195"/>
      <c r="DB26" s="195"/>
      <c r="DC26" s="195"/>
      <c r="DD26" s="195"/>
      <c r="DE26" s="196"/>
      <c r="DF26" s="132" t="s">
        <v>34</v>
      </c>
      <c r="DG26" s="63">
        <f>DG27+DG28+DG29+DG32+DG33+DG34+DG35+DG36</f>
        <v>3218813.91</v>
      </c>
      <c r="DH26" s="63">
        <f t="shared" ref="DH26:DJ26" si="5">DH27+DH28+DH29+DH32+DH33+DH34+DH35+DH36</f>
        <v>2195586.91</v>
      </c>
      <c r="DI26" s="63">
        <f t="shared" si="5"/>
        <v>1430586.9100000001</v>
      </c>
      <c r="DJ26" s="63">
        <f t="shared" si="5"/>
        <v>0</v>
      </c>
    </row>
    <row r="27" spans="1:114" x14ac:dyDescent="0.2">
      <c r="A27" s="265"/>
      <c r="B27" s="265"/>
      <c r="C27" s="265"/>
      <c r="D27" s="265"/>
      <c r="E27" s="265"/>
      <c r="F27" s="265"/>
      <c r="G27" s="265"/>
      <c r="H27" s="266"/>
      <c r="I27" s="268" t="s">
        <v>369</v>
      </c>
      <c r="J27" s="222"/>
      <c r="K27" s="222"/>
      <c r="L27" s="222"/>
      <c r="M27" s="222"/>
      <c r="N27" s="222"/>
      <c r="O27" s="222"/>
      <c r="P27" s="222"/>
      <c r="Q27" s="222"/>
      <c r="R27" s="222"/>
      <c r="S27" s="222"/>
      <c r="T27" s="222"/>
      <c r="U27" s="222"/>
      <c r="V27" s="222"/>
      <c r="W27" s="222"/>
      <c r="X27" s="222"/>
      <c r="Y27" s="222"/>
      <c r="Z27" s="222"/>
      <c r="AA27" s="222"/>
      <c r="AB27" s="222"/>
      <c r="AC27" s="222"/>
      <c r="AD27" s="222"/>
      <c r="AE27" s="222"/>
      <c r="AF27" s="222"/>
      <c r="AG27" s="222"/>
      <c r="AH27" s="222"/>
      <c r="AI27" s="222"/>
      <c r="AJ27" s="222"/>
      <c r="AK27" s="222"/>
      <c r="AL27" s="222"/>
      <c r="AM27" s="222"/>
      <c r="AN27" s="222"/>
      <c r="AO27" s="222"/>
      <c r="AP27" s="222"/>
      <c r="AQ27" s="222"/>
      <c r="AR27" s="222"/>
      <c r="AS27" s="222"/>
      <c r="AT27" s="222"/>
      <c r="AU27" s="222"/>
      <c r="AV27" s="222"/>
      <c r="AW27" s="222"/>
      <c r="AX27" s="222"/>
      <c r="AY27" s="222"/>
      <c r="AZ27" s="222"/>
      <c r="BA27" s="222"/>
      <c r="BB27" s="222"/>
      <c r="BC27" s="222"/>
      <c r="BD27" s="222"/>
      <c r="BE27" s="222"/>
      <c r="BF27" s="222"/>
      <c r="BG27" s="222"/>
      <c r="BH27" s="222"/>
      <c r="BI27" s="222"/>
      <c r="BJ27" s="222"/>
      <c r="BK27" s="222"/>
      <c r="BL27" s="222"/>
      <c r="BM27" s="222"/>
      <c r="BN27" s="222"/>
      <c r="BO27" s="222"/>
      <c r="BP27" s="222"/>
      <c r="BQ27" s="222"/>
      <c r="BR27" s="222"/>
      <c r="BS27" s="222"/>
      <c r="BT27" s="222"/>
      <c r="BU27" s="222"/>
      <c r="BV27" s="222"/>
      <c r="BW27" s="222"/>
      <c r="BX27" s="222"/>
      <c r="BY27" s="222"/>
      <c r="BZ27" s="222"/>
      <c r="CA27" s="222"/>
      <c r="CB27" s="222"/>
      <c r="CC27" s="222"/>
      <c r="CD27" s="222"/>
      <c r="CE27" s="222"/>
      <c r="CF27" s="222"/>
      <c r="CG27" s="222"/>
      <c r="CH27" s="222"/>
      <c r="CI27" s="222"/>
      <c r="CJ27" s="222"/>
      <c r="CK27" s="222"/>
      <c r="CL27" s="222"/>
      <c r="CM27" s="269"/>
      <c r="CN27" s="170" t="s">
        <v>236</v>
      </c>
      <c r="CO27" s="171"/>
      <c r="CP27" s="171"/>
      <c r="CQ27" s="171"/>
      <c r="CR27" s="171"/>
      <c r="CS27" s="171"/>
      <c r="CT27" s="171"/>
      <c r="CU27" s="172"/>
      <c r="CV27" s="259"/>
      <c r="CW27" s="171"/>
      <c r="CX27" s="171"/>
      <c r="CY27" s="171"/>
      <c r="CZ27" s="171"/>
      <c r="DA27" s="171"/>
      <c r="DB27" s="171"/>
      <c r="DC27" s="171"/>
      <c r="DD27" s="171"/>
      <c r="DE27" s="172"/>
      <c r="DF27" s="129"/>
      <c r="DG27" s="64">
        <v>0</v>
      </c>
      <c r="DH27" s="64">
        <v>0</v>
      </c>
      <c r="DI27" s="64">
        <v>0</v>
      </c>
      <c r="DJ27" s="64">
        <v>0</v>
      </c>
    </row>
    <row r="28" spans="1:114" x14ac:dyDescent="0.2">
      <c r="A28" s="265"/>
      <c r="B28" s="265"/>
      <c r="C28" s="265"/>
      <c r="D28" s="265"/>
      <c r="E28" s="265"/>
      <c r="F28" s="265"/>
      <c r="G28" s="265"/>
      <c r="H28" s="266"/>
      <c r="I28" s="257" t="s">
        <v>394</v>
      </c>
      <c r="J28" s="220"/>
      <c r="K28" s="220"/>
      <c r="L28" s="220"/>
      <c r="M28" s="220"/>
      <c r="N28" s="220"/>
      <c r="O28" s="220"/>
      <c r="P28" s="220"/>
      <c r="Q28" s="220"/>
      <c r="R28" s="220"/>
      <c r="S28" s="220"/>
      <c r="T28" s="220"/>
      <c r="U28" s="220"/>
      <c r="V28" s="220"/>
      <c r="W28" s="220"/>
      <c r="X28" s="220"/>
      <c r="Y28" s="220"/>
      <c r="Z28" s="220"/>
      <c r="AA28" s="220"/>
      <c r="AB28" s="220"/>
      <c r="AC28" s="220"/>
      <c r="AD28" s="220"/>
      <c r="AE28" s="220"/>
      <c r="AF28" s="220"/>
      <c r="AG28" s="220"/>
      <c r="AH28" s="220"/>
      <c r="AI28" s="220"/>
      <c r="AJ28" s="220"/>
      <c r="AK28" s="220"/>
      <c r="AL28" s="220"/>
      <c r="AM28" s="220"/>
      <c r="AN28" s="220"/>
      <c r="AO28" s="220"/>
      <c r="AP28" s="220"/>
      <c r="AQ28" s="220"/>
      <c r="AR28" s="220"/>
      <c r="AS28" s="220"/>
      <c r="AT28" s="220"/>
      <c r="AU28" s="220"/>
      <c r="AV28" s="220"/>
      <c r="AW28" s="220"/>
      <c r="AX28" s="220"/>
      <c r="AY28" s="220"/>
      <c r="AZ28" s="220"/>
      <c r="BA28" s="220"/>
      <c r="BB28" s="220"/>
      <c r="BC28" s="220"/>
      <c r="BD28" s="220"/>
      <c r="BE28" s="220"/>
      <c r="BF28" s="220"/>
      <c r="BG28" s="220"/>
      <c r="BH28" s="220"/>
      <c r="BI28" s="220"/>
      <c r="BJ28" s="220"/>
      <c r="BK28" s="220"/>
      <c r="BL28" s="220"/>
      <c r="BM28" s="220"/>
      <c r="BN28" s="220"/>
      <c r="BO28" s="220"/>
      <c r="BP28" s="220"/>
      <c r="BQ28" s="220"/>
      <c r="BR28" s="220"/>
      <c r="BS28" s="220"/>
      <c r="BT28" s="220"/>
      <c r="BU28" s="220"/>
      <c r="BV28" s="220"/>
      <c r="BW28" s="220"/>
      <c r="BX28" s="220"/>
      <c r="BY28" s="220"/>
      <c r="BZ28" s="220"/>
      <c r="CA28" s="220"/>
      <c r="CB28" s="220"/>
      <c r="CC28" s="220"/>
      <c r="CD28" s="220"/>
      <c r="CE28" s="220"/>
      <c r="CF28" s="220"/>
      <c r="CG28" s="220"/>
      <c r="CH28" s="220"/>
      <c r="CI28" s="220"/>
      <c r="CJ28" s="220"/>
      <c r="CK28" s="220"/>
      <c r="CL28" s="220"/>
      <c r="CM28" s="220"/>
      <c r="CN28" s="270"/>
      <c r="CO28" s="265"/>
      <c r="CP28" s="265"/>
      <c r="CQ28" s="265"/>
      <c r="CR28" s="265"/>
      <c r="CS28" s="265"/>
      <c r="CT28" s="265"/>
      <c r="CU28" s="266"/>
      <c r="CV28" s="271"/>
      <c r="CW28" s="265"/>
      <c r="CX28" s="265"/>
      <c r="CY28" s="265"/>
      <c r="CZ28" s="265"/>
      <c r="DA28" s="265"/>
      <c r="DB28" s="265"/>
      <c r="DC28" s="265"/>
      <c r="DD28" s="265"/>
      <c r="DE28" s="266"/>
      <c r="DF28" s="137" t="s">
        <v>34</v>
      </c>
      <c r="DG28" s="80">
        <v>900000</v>
      </c>
      <c r="DH28" s="80">
        <v>900000</v>
      </c>
      <c r="DI28" s="80">
        <v>900000</v>
      </c>
      <c r="DJ28" s="80">
        <v>0</v>
      </c>
    </row>
    <row r="29" spans="1:114" ht="11.25" customHeight="1" x14ac:dyDescent="0.2">
      <c r="A29" s="265"/>
      <c r="B29" s="265"/>
      <c r="C29" s="265"/>
      <c r="D29" s="265"/>
      <c r="E29" s="265"/>
      <c r="F29" s="265"/>
      <c r="G29" s="265"/>
      <c r="H29" s="266"/>
      <c r="I29" s="262" t="s">
        <v>370</v>
      </c>
      <c r="J29" s="218"/>
      <c r="K29" s="218"/>
      <c r="L29" s="218"/>
      <c r="M29" s="218"/>
      <c r="N29" s="218"/>
      <c r="O29" s="218"/>
      <c r="P29" s="218"/>
      <c r="Q29" s="218"/>
      <c r="R29" s="218"/>
      <c r="S29" s="218"/>
      <c r="T29" s="218"/>
      <c r="U29" s="218"/>
      <c r="V29" s="218"/>
      <c r="W29" s="218"/>
      <c r="X29" s="218"/>
      <c r="Y29" s="218"/>
      <c r="Z29" s="218"/>
      <c r="AA29" s="218"/>
      <c r="AB29" s="218"/>
      <c r="AC29" s="218"/>
      <c r="AD29" s="218"/>
      <c r="AE29" s="218"/>
      <c r="AF29" s="218"/>
      <c r="AG29" s="218"/>
      <c r="AH29" s="218"/>
      <c r="AI29" s="218"/>
      <c r="AJ29" s="218"/>
      <c r="AK29" s="218"/>
      <c r="AL29" s="218"/>
      <c r="AM29" s="218"/>
      <c r="AN29" s="218"/>
      <c r="AO29" s="218"/>
      <c r="AP29" s="218"/>
      <c r="AQ29" s="218"/>
      <c r="AR29" s="218"/>
      <c r="AS29" s="218"/>
      <c r="AT29" s="218"/>
      <c r="AU29" s="218"/>
      <c r="AV29" s="218"/>
      <c r="AW29" s="218"/>
      <c r="AX29" s="218"/>
      <c r="AY29" s="218"/>
      <c r="AZ29" s="218"/>
      <c r="BA29" s="218"/>
      <c r="BB29" s="218"/>
      <c r="BC29" s="218"/>
      <c r="BD29" s="218"/>
      <c r="BE29" s="218"/>
      <c r="BF29" s="218"/>
      <c r="BG29" s="218"/>
      <c r="BH29" s="218"/>
      <c r="BI29" s="218"/>
      <c r="BJ29" s="218"/>
      <c r="BK29" s="218"/>
      <c r="BL29" s="218"/>
      <c r="BM29" s="218"/>
      <c r="BN29" s="218"/>
      <c r="BO29" s="218"/>
      <c r="BP29" s="218"/>
      <c r="BQ29" s="218"/>
      <c r="BR29" s="218"/>
      <c r="BS29" s="218"/>
      <c r="BT29" s="218"/>
      <c r="BU29" s="218"/>
      <c r="BV29" s="218"/>
      <c r="BW29" s="218"/>
      <c r="BX29" s="218"/>
      <c r="BY29" s="218"/>
      <c r="BZ29" s="218"/>
      <c r="CA29" s="218"/>
      <c r="CB29" s="218"/>
      <c r="CC29" s="218"/>
      <c r="CD29" s="218"/>
      <c r="CE29" s="218"/>
      <c r="CF29" s="218"/>
      <c r="CG29" s="218"/>
      <c r="CH29" s="218"/>
      <c r="CI29" s="218"/>
      <c r="CJ29" s="218"/>
      <c r="CK29" s="218"/>
      <c r="CL29" s="218"/>
      <c r="CM29" s="226"/>
      <c r="CN29" s="270"/>
      <c r="CO29" s="265"/>
      <c r="CP29" s="265"/>
      <c r="CQ29" s="265"/>
      <c r="CR29" s="265"/>
      <c r="CS29" s="265"/>
      <c r="CT29" s="265"/>
      <c r="CU29" s="266"/>
      <c r="CV29" s="271"/>
      <c r="CW29" s="265"/>
      <c r="CX29" s="265"/>
      <c r="CY29" s="265"/>
      <c r="CZ29" s="265"/>
      <c r="DA29" s="265"/>
      <c r="DB29" s="265"/>
      <c r="DC29" s="265"/>
      <c r="DD29" s="265"/>
      <c r="DE29" s="266"/>
      <c r="DF29" s="137" t="s">
        <v>34</v>
      </c>
      <c r="DG29" s="80">
        <f>DG11-DG27-DG32-DG33-DG34-DG35-DG36-DG28</f>
        <v>788813.91000000015</v>
      </c>
      <c r="DH29" s="80">
        <f t="shared" ref="DH29:DJ29" si="6">DH11-DH27-DH32-DH33-DH34-DH35-DH36-DH28</f>
        <v>545586.91000000015</v>
      </c>
      <c r="DI29" s="80">
        <f t="shared" si="6"/>
        <v>495586.91000000015</v>
      </c>
      <c r="DJ29" s="80">
        <f t="shared" si="6"/>
        <v>0</v>
      </c>
    </row>
    <row r="30" spans="1:114" ht="21.75" customHeight="1" x14ac:dyDescent="0.2">
      <c r="A30" s="265"/>
      <c r="B30" s="265"/>
      <c r="C30" s="265"/>
      <c r="D30" s="265"/>
      <c r="E30" s="265"/>
      <c r="F30" s="265"/>
      <c r="G30" s="265"/>
      <c r="H30" s="266"/>
      <c r="I30" s="261" t="s">
        <v>418</v>
      </c>
      <c r="J30" s="193"/>
      <c r="K30" s="193"/>
      <c r="L30" s="193"/>
      <c r="M30" s="193"/>
      <c r="N30" s="193"/>
      <c r="O30" s="193"/>
      <c r="P30" s="193"/>
      <c r="Q30" s="193"/>
      <c r="R30" s="193"/>
      <c r="S30" s="193"/>
      <c r="T30" s="193"/>
      <c r="U30" s="193"/>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c r="BB30" s="193"/>
      <c r="BC30" s="193"/>
      <c r="BD30" s="193"/>
      <c r="BE30" s="193"/>
      <c r="BF30" s="193"/>
      <c r="BG30" s="193"/>
      <c r="BH30" s="193"/>
      <c r="BI30" s="193"/>
      <c r="BJ30" s="193"/>
      <c r="BK30" s="193"/>
      <c r="BL30" s="193"/>
      <c r="BM30" s="193"/>
      <c r="BN30" s="193"/>
      <c r="BO30" s="193"/>
      <c r="BP30" s="193"/>
      <c r="BQ30" s="193"/>
      <c r="BR30" s="193"/>
      <c r="BS30" s="193"/>
      <c r="BT30" s="193"/>
      <c r="BU30" s="193"/>
      <c r="BV30" s="193"/>
      <c r="BW30" s="193"/>
      <c r="BX30" s="193"/>
      <c r="BY30" s="193"/>
      <c r="BZ30" s="193"/>
      <c r="CA30" s="193"/>
      <c r="CB30" s="193"/>
      <c r="CC30" s="193"/>
      <c r="CD30" s="193"/>
      <c r="CE30" s="193"/>
      <c r="CF30" s="193"/>
      <c r="CG30" s="193"/>
      <c r="CH30" s="193"/>
      <c r="CI30" s="193"/>
      <c r="CJ30" s="193"/>
      <c r="CK30" s="193"/>
      <c r="CL30" s="193"/>
      <c r="CM30" s="193"/>
      <c r="CN30" s="270"/>
      <c r="CO30" s="265"/>
      <c r="CP30" s="265"/>
      <c r="CQ30" s="265"/>
      <c r="CR30" s="265"/>
      <c r="CS30" s="265"/>
      <c r="CT30" s="265"/>
      <c r="CU30" s="266"/>
      <c r="CV30" s="271"/>
      <c r="CW30" s="265"/>
      <c r="CX30" s="265"/>
      <c r="CY30" s="265"/>
      <c r="CZ30" s="265"/>
      <c r="DA30" s="265"/>
      <c r="DB30" s="265"/>
      <c r="DC30" s="265"/>
      <c r="DD30" s="265"/>
      <c r="DE30" s="266"/>
      <c r="DF30" s="137" t="s">
        <v>34</v>
      </c>
      <c r="DG30" s="80">
        <f>DG29-DG31</f>
        <v>780813.91000000015</v>
      </c>
      <c r="DH30" s="80">
        <f t="shared" ref="DH30" si="7">DH29-DH31</f>
        <v>545586.91000000015</v>
      </c>
      <c r="DI30" s="80">
        <f>DI29-DI31</f>
        <v>495586.91000000015</v>
      </c>
      <c r="DJ30" s="80">
        <f t="shared" ref="DJ30" si="8">DJ29-DJ31</f>
        <v>0</v>
      </c>
    </row>
    <row r="31" spans="1:114" ht="11.25" customHeight="1" x14ac:dyDescent="0.2">
      <c r="A31" s="265"/>
      <c r="B31" s="265"/>
      <c r="C31" s="265"/>
      <c r="D31" s="265"/>
      <c r="E31" s="265"/>
      <c r="F31" s="265"/>
      <c r="G31" s="265"/>
      <c r="H31" s="266"/>
      <c r="I31" s="261" t="s">
        <v>419</v>
      </c>
      <c r="J31" s="193"/>
      <c r="K31" s="193"/>
      <c r="L31" s="193"/>
      <c r="M31" s="193"/>
      <c r="N31" s="193"/>
      <c r="O31" s="193"/>
      <c r="P31" s="193"/>
      <c r="Q31" s="193"/>
      <c r="R31" s="193"/>
      <c r="S31" s="193"/>
      <c r="T31" s="193"/>
      <c r="U31" s="193"/>
      <c r="V31" s="193"/>
      <c r="W31" s="193"/>
      <c r="X31" s="193"/>
      <c r="Y31" s="193"/>
      <c r="Z31" s="193"/>
      <c r="AA31" s="193"/>
      <c r="AB31" s="193"/>
      <c r="AC31" s="193"/>
      <c r="AD31" s="193"/>
      <c r="AE31" s="193"/>
      <c r="AF31" s="193"/>
      <c r="AG31" s="193"/>
      <c r="AH31" s="193"/>
      <c r="AI31" s="193"/>
      <c r="AJ31" s="193"/>
      <c r="AK31" s="193"/>
      <c r="AL31" s="193"/>
      <c r="AM31" s="193"/>
      <c r="AN31" s="193"/>
      <c r="AO31" s="193"/>
      <c r="AP31" s="193"/>
      <c r="AQ31" s="193"/>
      <c r="AR31" s="193"/>
      <c r="AS31" s="193"/>
      <c r="AT31" s="193"/>
      <c r="AU31" s="193"/>
      <c r="AV31" s="193"/>
      <c r="AW31" s="193"/>
      <c r="AX31" s="193"/>
      <c r="AY31" s="193"/>
      <c r="AZ31" s="193"/>
      <c r="BA31" s="193"/>
      <c r="BB31" s="193"/>
      <c r="BC31" s="193"/>
      <c r="BD31" s="193"/>
      <c r="BE31" s="193"/>
      <c r="BF31" s="193"/>
      <c r="BG31" s="193"/>
      <c r="BH31" s="193"/>
      <c r="BI31" s="193"/>
      <c r="BJ31" s="193"/>
      <c r="BK31" s="193"/>
      <c r="BL31" s="193"/>
      <c r="BM31" s="193"/>
      <c r="BN31" s="193"/>
      <c r="BO31" s="193"/>
      <c r="BP31" s="193"/>
      <c r="BQ31" s="193"/>
      <c r="BR31" s="193"/>
      <c r="BS31" s="193"/>
      <c r="BT31" s="193"/>
      <c r="BU31" s="193"/>
      <c r="BV31" s="193"/>
      <c r="BW31" s="193"/>
      <c r="BX31" s="193"/>
      <c r="BY31" s="193"/>
      <c r="BZ31" s="193"/>
      <c r="CA31" s="193"/>
      <c r="CB31" s="193"/>
      <c r="CC31" s="193"/>
      <c r="CD31" s="193"/>
      <c r="CE31" s="193"/>
      <c r="CF31" s="193"/>
      <c r="CG31" s="193"/>
      <c r="CH31" s="193"/>
      <c r="CI31" s="193"/>
      <c r="CJ31" s="193"/>
      <c r="CK31" s="193"/>
      <c r="CL31" s="193"/>
      <c r="CM31" s="193"/>
      <c r="CN31" s="270"/>
      <c r="CO31" s="265"/>
      <c r="CP31" s="265"/>
      <c r="CQ31" s="265"/>
      <c r="CR31" s="265"/>
      <c r="CS31" s="265"/>
      <c r="CT31" s="265"/>
      <c r="CU31" s="266"/>
      <c r="CV31" s="271"/>
      <c r="CW31" s="265"/>
      <c r="CX31" s="265"/>
      <c r="CY31" s="265"/>
      <c r="CZ31" s="265"/>
      <c r="DA31" s="265"/>
      <c r="DB31" s="265"/>
      <c r="DC31" s="265"/>
      <c r="DD31" s="265"/>
      <c r="DE31" s="266"/>
      <c r="DF31" s="137" t="s">
        <v>34</v>
      </c>
      <c r="DG31" s="80">
        <f>стр.1_4!CB98-'стр.5_6 (2)'!DG35</f>
        <v>8000</v>
      </c>
      <c r="DH31" s="80">
        <f>стр.1_4!CC98-'стр.5_6 (2)'!DH35</f>
        <v>0</v>
      </c>
      <c r="DI31" s="80">
        <f>стр.1_4!CD98-'стр.5_6 (2)'!DI35</f>
        <v>0</v>
      </c>
      <c r="DJ31" s="80">
        <f>'[1]Z V 21'!H40</f>
        <v>0</v>
      </c>
    </row>
    <row r="32" spans="1:114" ht="11.25" customHeight="1" x14ac:dyDescent="0.2">
      <c r="A32" s="265"/>
      <c r="B32" s="265"/>
      <c r="C32" s="265"/>
      <c r="D32" s="265"/>
      <c r="E32" s="265"/>
      <c r="F32" s="265"/>
      <c r="G32" s="265"/>
      <c r="H32" s="266"/>
      <c r="I32" s="262" t="s">
        <v>371</v>
      </c>
      <c r="J32" s="218"/>
      <c r="K32" s="218"/>
      <c r="L32" s="218"/>
      <c r="M32" s="218"/>
      <c r="N32" s="218"/>
      <c r="O32" s="218"/>
      <c r="P32" s="218"/>
      <c r="Q32" s="218"/>
      <c r="R32" s="218"/>
      <c r="S32" s="218"/>
      <c r="T32" s="218"/>
      <c r="U32" s="218"/>
      <c r="V32" s="218"/>
      <c r="W32" s="218"/>
      <c r="X32" s="218"/>
      <c r="Y32" s="218"/>
      <c r="Z32" s="218"/>
      <c r="AA32" s="218"/>
      <c r="AB32" s="218"/>
      <c r="AC32" s="218"/>
      <c r="AD32" s="218"/>
      <c r="AE32" s="218"/>
      <c r="AF32" s="218"/>
      <c r="AG32" s="218"/>
      <c r="AH32" s="218"/>
      <c r="AI32" s="218"/>
      <c r="AJ32" s="218"/>
      <c r="AK32" s="218"/>
      <c r="AL32" s="218"/>
      <c r="AM32" s="218"/>
      <c r="AN32" s="218"/>
      <c r="AO32" s="218"/>
      <c r="AP32" s="218"/>
      <c r="AQ32" s="218"/>
      <c r="AR32" s="218"/>
      <c r="AS32" s="218"/>
      <c r="AT32" s="218"/>
      <c r="AU32" s="218"/>
      <c r="AV32" s="218"/>
      <c r="AW32" s="218"/>
      <c r="AX32" s="218"/>
      <c r="AY32" s="218"/>
      <c r="AZ32" s="218"/>
      <c r="BA32" s="218"/>
      <c r="BB32" s="218"/>
      <c r="BC32" s="218"/>
      <c r="BD32" s="218"/>
      <c r="BE32" s="218"/>
      <c r="BF32" s="218"/>
      <c r="BG32" s="218"/>
      <c r="BH32" s="218"/>
      <c r="BI32" s="218"/>
      <c r="BJ32" s="218"/>
      <c r="BK32" s="218"/>
      <c r="BL32" s="218"/>
      <c r="BM32" s="218"/>
      <c r="BN32" s="218"/>
      <c r="BO32" s="218"/>
      <c r="BP32" s="218"/>
      <c r="BQ32" s="218"/>
      <c r="BR32" s="218"/>
      <c r="BS32" s="218"/>
      <c r="BT32" s="218"/>
      <c r="BU32" s="218"/>
      <c r="BV32" s="218"/>
      <c r="BW32" s="218"/>
      <c r="BX32" s="218"/>
      <c r="BY32" s="218"/>
      <c r="BZ32" s="218"/>
      <c r="CA32" s="218"/>
      <c r="CB32" s="218"/>
      <c r="CC32" s="218"/>
      <c r="CD32" s="218"/>
      <c r="CE32" s="218"/>
      <c r="CF32" s="218"/>
      <c r="CG32" s="218"/>
      <c r="CH32" s="218"/>
      <c r="CI32" s="218"/>
      <c r="CJ32" s="218"/>
      <c r="CK32" s="218"/>
      <c r="CL32" s="218"/>
      <c r="CM32" s="226"/>
      <c r="CN32" s="270"/>
      <c r="CO32" s="265"/>
      <c r="CP32" s="265"/>
      <c r="CQ32" s="265"/>
      <c r="CR32" s="265"/>
      <c r="CS32" s="265"/>
      <c r="CT32" s="265"/>
      <c r="CU32" s="266"/>
      <c r="CV32" s="271"/>
      <c r="CW32" s="265"/>
      <c r="CX32" s="265"/>
      <c r="CY32" s="265"/>
      <c r="CZ32" s="265"/>
      <c r="DA32" s="265"/>
      <c r="DB32" s="265"/>
      <c r="DC32" s="265"/>
      <c r="DD32" s="265"/>
      <c r="DE32" s="266"/>
      <c r="DF32" s="137" t="s">
        <v>34</v>
      </c>
      <c r="DG32" s="80">
        <v>0</v>
      </c>
      <c r="DH32" s="80">
        <v>0</v>
      </c>
      <c r="DI32" s="80">
        <v>0</v>
      </c>
      <c r="DJ32" s="80">
        <v>0</v>
      </c>
    </row>
    <row r="33" spans="1:114" ht="11.25" customHeight="1" x14ac:dyDescent="0.2">
      <c r="A33" s="265"/>
      <c r="B33" s="265"/>
      <c r="C33" s="265"/>
      <c r="D33" s="265"/>
      <c r="E33" s="265"/>
      <c r="F33" s="265"/>
      <c r="G33" s="265"/>
      <c r="H33" s="266"/>
      <c r="I33" s="262" t="s">
        <v>372</v>
      </c>
      <c r="J33" s="218"/>
      <c r="K33" s="218"/>
      <c r="L33" s="218"/>
      <c r="M33" s="218"/>
      <c r="N33" s="218"/>
      <c r="O33" s="218"/>
      <c r="P33" s="218"/>
      <c r="Q33" s="218"/>
      <c r="R33" s="218"/>
      <c r="S33" s="218"/>
      <c r="T33" s="218"/>
      <c r="U33" s="218"/>
      <c r="V33" s="218"/>
      <c r="W33" s="218"/>
      <c r="X33" s="218"/>
      <c r="Y33" s="218"/>
      <c r="Z33" s="218"/>
      <c r="AA33" s="218"/>
      <c r="AB33" s="218"/>
      <c r="AC33" s="218"/>
      <c r="AD33" s="218"/>
      <c r="AE33" s="218"/>
      <c r="AF33" s="218"/>
      <c r="AG33" s="218"/>
      <c r="AH33" s="218"/>
      <c r="AI33" s="218"/>
      <c r="AJ33" s="218"/>
      <c r="AK33" s="218"/>
      <c r="AL33" s="218"/>
      <c r="AM33" s="218"/>
      <c r="AN33" s="218"/>
      <c r="AO33" s="218"/>
      <c r="AP33" s="218"/>
      <c r="AQ33" s="218"/>
      <c r="AR33" s="218"/>
      <c r="AS33" s="218"/>
      <c r="AT33" s="218"/>
      <c r="AU33" s="218"/>
      <c r="AV33" s="218"/>
      <c r="AW33" s="218"/>
      <c r="AX33" s="218"/>
      <c r="AY33" s="218"/>
      <c r="AZ33" s="218"/>
      <c r="BA33" s="218"/>
      <c r="BB33" s="218"/>
      <c r="BC33" s="218"/>
      <c r="BD33" s="218"/>
      <c r="BE33" s="218"/>
      <c r="BF33" s="218"/>
      <c r="BG33" s="218"/>
      <c r="BH33" s="218"/>
      <c r="BI33" s="218"/>
      <c r="BJ33" s="218"/>
      <c r="BK33" s="218"/>
      <c r="BL33" s="218"/>
      <c r="BM33" s="218"/>
      <c r="BN33" s="218"/>
      <c r="BO33" s="218"/>
      <c r="BP33" s="218"/>
      <c r="BQ33" s="218"/>
      <c r="BR33" s="218"/>
      <c r="BS33" s="218"/>
      <c r="BT33" s="218"/>
      <c r="BU33" s="218"/>
      <c r="BV33" s="218"/>
      <c r="BW33" s="218"/>
      <c r="BX33" s="218"/>
      <c r="BY33" s="218"/>
      <c r="BZ33" s="218"/>
      <c r="CA33" s="218"/>
      <c r="CB33" s="218"/>
      <c r="CC33" s="218"/>
      <c r="CD33" s="218"/>
      <c r="CE33" s="218"/>
      <c r="CF33" s="218"/>
      <c r="CG33" s="218"/>
      <c r="CH33" s="218"/>
      <c r="CI33" s="218"/>
      <c r="CJ33" s="218"/>
      <c r="CK33" s="218"/>
      <c r="CL33" s="218"/>
      <c r="CM33" s="226"/>
      <c r="CN33" s="270"/>
      <c r="CO33" s="265"/>
      <c r="CP33" s="265"/>
      <c r="CQ33" s="265"/>
      <c r="CR33" s="265"/>
      <c r="CS33" s="265"/>
      <c r="CT33" s="265"/>
      <c r="CU33" s="266"/>
      <c r="CV33" s="271"/>
      <c r="CW33" s="265"/>
      <c r="CX33" s="265"/>
      <c r="CY33" s="265"/>
      <c r="CZ33" s="265"/>
      <c r="DA33" s="265"/>
      <c r="DB33" s="265"/>
      <c r="DC33" s="265"/>
      <c r="DD33" s="265"/>
      <c r="DE33" s="266"/>
      <c r="DF33" s="137" t="s">
        <v>34</v>
      </c>
      <c r="DG33" s="80">
        <v>0</v>
      </c>
      <c r="DH33" s="80">
        <v>0</v>
      </c>
      <c r="DI33" s="80">
        <v>0</v>
      </c>
      <c r="DJ33" s="80">
        <v>0</v>
      </c>
    </row>
    <row r="34" spans="1:114" ht="11.25" customHeight="1" x14ac:dyDescent="0.2">
      <c r="A34" s="265"/>
      <c r="B34" s="265"/>
      <c r="C34" s="265"/>
      <c r="D34" s="265"/>
      <c r="E34" s="265"/>
      <c r="F34" s="265"/>
      <c r="G34" s="265"/>
      <c r="H34" s="266"/>
      <c r="I34" s="262" t="s">
        <v>374</v>
      </c>
      <c r="J34" s="218"/>
      <c r="K34" s="218"/>
      <c r="L34" s="218"/>
      <c r="M34" s="218"/>
      <c r="N34" s="218"/>
      <c r="O34" s="218"/>
      <c r="P34" s="218"/>
      <c r="Q34" s="218"/>
      <c r="R34" s="218"/>
      <c r="S34" s="218"/>
      <c r="T34" s="218"/>
      <c r="U34" s="218"/>
      <c r="V34" s="218"/>
      <c r="W34" s="218"/>
      <c r="X34" s="218"/>
      <c r="Y34" s="218"/>
      <c r="Z34" s="218"/>
      <c r="AA34" s="218"/>
      <c r="AB34" s="218"/>
      <c r="AC34" s="218"/>
      <c r="AD34" s="218"/>
      <c r="AE34" s="218"/>
      <c r="AF34" s="218"/>
      <c r="AG34" s="218"/>
      <c r="AH34" s="218"/>
      <c r="AI34" s="218"/>
      <c r="AJ34" s="218"/>
      <c r="AK34" s="218"/>
      <c r="AL34" s="218"/>
      <c r="AM34" s="218"/>
      <c r="AN34" s="218"/>
      <c r="AO34" s="218"/>
      <c r="AP34" s="218"/>
      <c r="AQ34" s="218"/>
      <c r="AR34" s="218"/>
      <c r="AS34" s="218"/>
      <c r="AT34" s="218"/>
      <c r="AU34" s="218"/>
      <c r="AV34" s="218"/>
      <c r="AW34" s="218"/>
      <c r="AX34" s="218"/>
      <c r="AY34" s="218"/>
      <c r="AZ34" s="218"/>
      <c r="BA34" s="218"/>
      <c r="BB34" s="218"/>
      <c r="BC34" s="218"/>
      <c r="BD34" s="218"/>
      <c r="BE34" s="218"/>
      <c r="BF34" s="218"/>
      <c r="BG34" s="218"/>
      <c r="BH34" s="218"/>
      <c r="BI34" s="218"/>
      <c r="BJ34" s="218"/>
      <c r="BK34" s="218"/>
      <c r="BL34" s="218"/>
      <c r="BM34" s="218"/>
      <c r="BN34" s="218"/>
      <c r="BO34" s="218"/>
      <c r="BP34" s="218"/>
      <c r="BQ34" s="218"/>
      <c r="BR34" s="218"/>
      <c r="BS34" s="218"/>
      <c r="BT34" s="218"/>
      <c r="BU34" s="218"/>
      <c r="BV34" s="218"/>
      <c r="BW34" s="218"/>
      <c r="BX34" s="218"/>
      <c r="BY34" s="218"/>
      <c r="BZ34" s="218"/>
      <c r="CA34" s="218"/>
      <c r="CB34" s="218"/>
      <c r="CC34" s="218"/>
      <c r="CD34" s="218"/>
      <c r="CE34" s="218"/>
      <c r="CF34" s="218"/>
      <c r="CG34" s="218"/>
      <c r="CH34" s="218"/>
      <c r="CI34" s="218"/>
      <c r="CJ34" s="218"/>
      <c r="CK34" s="218"/>
      <c r="CL34" s="218"/>
      <c r="CM34" s="226"/>
      <c r="CN34" s="270"/>
      <c r="CO34" s="265"/>
      <c r="CP34" s="265"/>
      <c r="CQ34" s="265"/>
      <c r="CR34" s="265"/>
      <c r="CS34" s="265"/>
      <c r="CT34" s="265"/>
      <c r="CU34" s="266"/>
      <c r="CV34" s="271"/>
      <c r="CW34" s="265"/>
      <c r="CX34" s="265"/>
      <c r="CY34" s="265"/>
      <c r="CZ34" s="265"/>
      <c r="DA34" s="265"/>
      <c r="DB34" s="265"/>
      <c r="DC34" s="265"/>
      <c r="DD34" s="265"/>
      <c r="DE34" s="266"/>
      <c r="DF34" s="137" t="s">
        <v>34</v>
      </c>
      <c r="DG34" s="80">
        <v>0</v>
      </c>
      <c r="DH34" s="80">
        <v>0</v>
      </c>
      <c r="DI34" s="80">
        <v>0</v>
      </c>
      <c r="DJ34" s="80">
        <v>0</v>
      </c>
    </row>
    <row r="35" spans="1:114" ht="11.25" customHeight="1" x14ac:dyDescent="0.2">
      <c r="A35" s="265"/>
      <c r="B35" s="265"/>
      <c r="C35" s="265"/>
      <c r="D35" s="265"/>
      <c r="E35" s="265"/>
      <c r="F35" s="265"/>
      <c r="G35" s="265"/>
      <c r="H35" s="266"/>
      <c r="I35" s="262" t="s">
        <v>373</v>
      </c>
      <c r="J35" s="218"/>
      <c r="K35" s="218"/>
      <c r="L35" s="218"/>
      <c r="M35" s="218"/>
      <c r="N35" s="218"/>
      <c r="O35" s="218"/>
      <c r="P35" s="218"/>
      <c r="Q35" s="218"/>
      <c r="R35" s="218"/>
      <c r="S35" s="218"/>
      <c r="T35" s="218"/>
      <c r="U35" s="218"/>
      <c r="V35" s="218"/>
      <c r="W35" s="218"/>
      <c r="X35" s="218"/>
      <c r="Y35" s="218"/>
      <c r="Z35" s="218"/>
      <c r="AA35" s="218"/>
      <c r="AB35" s="218"/>
      <c r="AC35" s="218"/>
      <c r="AD35" s="218"/>
      <c r="AE35" s="218"/>
      <c r="AF35" s="218"/>
      <c r="AG35" s="218"/>
      <c r="AH35" s="218"/>
      <c r="AI35" s="218"/>
      <c r="AJ35" s="218"/>
      <c r="AK35" s="218"/>
      <c r="AL35" s="218"/>
      <c r="AM35" s="218"/>
      <c r="AN35" s="218"/>
      <c r="AO35" s="218"/>
      <c r="AP35" s="218"/>
      <c r="AQ35" s="218"/>
      <c r="AR35" s="218"/>
      <c r="AS35" s="218"/>
      <c r="AT35" s="218"/>
      <c r="AU35" s="218"/>
      <c r="AV35" s="218"/>
      <c r="AW35" s="218"/>
      <c r="AX35" s="218"/>
      <c r="AY35" s="218"/>
      <c r="AZ35" s="218"/>
      <c r="BA35" s="218"/>
      <c r="BB35" s="218"/>
      <c r="BC35" s="218"/>
      <c r="BD35" s="218"/>
      <c r="BE35" s="218"/>
      <c r="BF35" s="218"/>
      <c r="BG35" s="218"/>
      <c r="BH35" s="218"/>
      <c r="BI35" s="218"/>
      <c r="BJ35" s="218"/>
      <c r="BK35" s="218"/>
      <c r="BL35" s="218"/>
      <c r="BM35" s="218"/>
      <c r="BN35" s="218"/>
      <c r="BO35" s="218"/>
      <c r="BP35" s="218"/>
      <c r="BQ35" s="218"/>
      <c r="BR35" s="218"/>
      <c r="BS35" s="218"/>
      <c r="BT35" s="218"/>
      <c r="BU35" s="218"/>
      <c r="BV35" s="218"/>
      <c r="BW35" s="218"/>
      <c r="BX35" s="218"/>
      <c r="BY35" s="218"/>
      <c r="BZ35" s="218"/>
      <c r="CA35" s="218"/>
      <c r="CB35" s="218"/>
      <c r="CC35" s="218"/>
      <c r="CD35" s="218"/>
      <c r="CE35" s="218"/>
      <c r="CF35" s="218"/>
      <c r="CG35" s="218"/>
      <c r="CH35" s="218"/>
      <c r="CI35" s="218"/>
      <c r="CJ35" s="218"/>
      <c r="CK35" s="218"/>
      <c r="CL35" s="218"/>
      <c r="CM35" s="226"/>
      <c r="CN35" s="270"/>
      <c r="CO35" s="265"/>
      <c r="CP35" s="265"/>
      <c r="CQ35" s="265"/>
      <c r="CR35" s="265"/>
      <c r="CS35" s="265"/>
      <c r="CT35" s="265"/>
      <c r="CU35" s="266"/>
      <c r="CV35" s="271"/>
      <c r="CW35" s="265"/>
      <c r="CX35" s="265"/>
      <c r="CY35" s="265"/>
      <c r="CZ35" s="265"/>
      <c r="DA35" s="265"/>
      <c r="DB35" s="265"/>
      <c r="DC35" s="265"/>
      <c r="DD35" s="265"/>
      <c r="DE35" s="266"/>
      <c r="DF35" s="137" t="s">
        <v>34</v>
      </c>
      <c r="DG35" s="80">
        <v>360000</v>
      </c>
      <c r="DH35" s="80">
        <v>0</v>
      </c>
      <c r="DI35" s="80">
        <v>0</v>
      </c>
      <c r="DJ35" s="80">
        <v>0</v>
      </c>
    </row>
    <row r="36" spans="1:114" ht="23.25" customHeight="1" x14ac:dyDescent="0.2">
      <c r="A36" s="265"/>
      <c r="B36" s="265"/>
      <c r="C36" s="265"/>
      <c r="D36" s="265"/>
      <c r="E36" s="265"/>
      <c r="F36" s="265"/>
      <c r="G36" s="265"/>
      <c r="H36" s="266"/>
      <c r="I36" s="263" t="s">
        <v>445</v>
      </c>
      <c r="J36" s="264"/>
      <c r="K36" s="264"/>
      <c r="L36" s="264"/>
      <c r="M36" s="264"/>
      <c r="N36" s="264"/>
      <c r="O36" s="264"/>
      <c r="P36" s="264"/>
      <c r="Q36" s="264"/>
      <c r="R36" s="264"/>
      <c r="S36" s="264"/>
      <c r="T36" s="264"/>
      <c r="U36" s="264"/>
      <c r="V36" s="264"/>
      <c r="W36" s="264"/>
      <c r="X36" s="264"/>
      <c r="Y36" s="264"/>
      <c r="Z36" s="264"/>
      <c r="AA36" s="264"/>
      <c r="AB36" s="264"/>
      <c r="AC36" s="264"/>
      <c r="AD36" s="264"/>
      <c r="AE36" s="264"/>
      <c r="AF36" s="264"/>
      <c r="AG36" s="264"/>
      <c r="AH36" s="264"/>
      <c r="AI36" s="264"/>
      <c r="AJ36" s="264"/>
      <c r="AK36" s="264"/>
      <c r="AL36" s="264"/>
      <c r="AM36" s="264"/>
      <c r="AN36" s="264"/>
      <c r="AO36" s="264"/>
      <c r="AP36" s="264"/>
      <c r="AQ36" s="264"/>
      <c r="AR36" s="264"/>
      <c r="AS36" s="264"/>
      <c r="AT36" s="264"/>
      <c r="AU36" s="264"/>
      <c r="AV36" s="264"/>
      <c r="AW36" s="264"/>
      <c r="AX36" s="264"/>
      <c r="AY36" s="264"/>
      <c r="AZ36" s="264"/>
      <c r="BA36" s="264"/>
      <c r="BB36" s="264"/>
      <c r="BC36" s="264"/>
      <c r="BD36" s="264"/>
      <c r="BE36" s="264"/>
      <c r="BF36" s="264"/>
      <c r="BG36" s="264"/>
      <c r="BH36" s="264"/>
      <c r="BI36" s="264"/>
      <c r="BJ36" s="264"/>
      <c r="BK36" s="264"/>
      <c r="BL36" s="264"/>
      <c r="BM36" s="264"/>
      <c r="BN36" s="264"/>
      <c r="BO36" s="264"/>
      <c r="BP36" s="264"/>
      <c r="BQ36" s="264"/>
      <c r="BR36" s="264"/>
      <c r="BS36" s="264"/>
      <c r="BT36" s="264"/>
      <c r="BU36" s="264"/>
      <c r="BV36" s="264"/>
      <c r="BW36" s="264"/>
      <c r="BX36" s="264"/>
      <c r="BY36" s="264"/>
      <c r="BZ36" s="264"/>
      <c r="CA36" s="264"/>
      <c r="CB36" s="264"/>
      <c r="CC36" s="264"/>
      <c r="CD36" s="264"/>
      <c r="CE36" s="264"/>
      <c r="CF36" s="264"/>
      <c r="CG36" s="264"/>
      <c r="CH36" s="264"/>
      <c r="CI36" s="264"/>
      <c r="CJ36" s="264"/>
      <c r="CK36" s="264"/>
      <c r="CL36" s="264"/>
      <c r="CM36" s="264"/>
      <c r="CN36" s="270"/>
      <c r="CO36" s="265"/>
      <c r="CP36" s="265"/>
      <c r="CQ36" s="265"/>
      <c r="CR36" s="265"/>
      <c r="CS36" s="265"/>
      <c r="CT36" s="265"/>
      <c r="CU36" s="266"/>
      <c r="CV36" s="271"/>
      <c r="CW36" s="265"/>
      <c r="CX36" s="265"/>
      <c r="CY36" s="265"/>
      <c r="CZ36" s="265"/>
      <c r="DA36" s="265"/>
      <c r="DB36" s="265"/>
      <c r="DC36" s="265"/>
      <c r="DD36" s="265"/>
      <c r="DE36" s="266"/>
      <c r="DF36" s="137" t="s">
        <v>34</v>
      </c>
      <c r="DG36" s="147">
        <v>1170000</v>
      </c>
      <c r="DH36" s="80">
        <v>750000</v>
      </c>
      <c r="DI36" s="80">
        <v>35000</v>
      </c>
      <c r="DJ36" s="80">
        <v>0</v>
      </c>
    </row>
    <row r="37" spans="1:114" ht="24" hidden="1" customHeight="1" x14ac:dyDescent="0.2">
      <c r="A37" s="195" t="s">
        <v>10</v>
      </c>
      <c r="B37" s="195"/>
      <c r="C37" s="195"/>
      <c r="D37" s="195"/>
      <c r="E37" s="195"/>
      <c r="F37" s="195"/>
      <c r="G37" s="195"/>
      <c r="H37" s="196"/>
      <c r="I37" s="257" t="s">
        <v>368</v>
      </c>
      <c r="J37" s="220"/>
      <c r="K37" s="220"/>
      <c r="L37" s="220"/>
      <c r="M37" s="220"/>
      <c r="N37" s="220"/>
      <c r="O37" s="220"/>
      <c r="P37" s="220"/>
      <c r="Q37" s="220"/>
      <c r="R37" s="220"/>
      <c r="S37" s="220"/>
      <c r="T37" s="220"/>
      <c r="U37" s="220"/>
      <c r="V37" s="220"/>
      <c r="W37" s="220"/>
      <c r="X37" s="220"/>
      <c r="Y37" s="220"/>
      <c r="Z37" s="220"/>
      <c r="AA37" s="220"/>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220"/>
      <c r="BE37" s="220"/>
      <c r="BF37" s="220"/>
      <c r="BG37" s="220"/>
      <c r="BH37" s="220"/>
      <c r="BI37" s="220"/>
      <c r="BJ37" s="220"/>
      <c r="BK37" s="220"/>
      <c r="BL37" s="220"/>
      <c r="BM37" s="220"/>
      <c r="BN37" s="220"/>
      <c r="BO37" s="220"/>
      <c r="BP37" s="220"/>
      <c r="BQ37" s="220"/>
      <c r="BR37" s="220"/>
      <c r="BS37" s="220"/>
      <c r="BT37" s="220"/>
      <c r="BU37" s="220"/>
      <c r="BV37" s="220"/>
      <c r="BW37" s="220"/>
      <c r="BX37" s="220"/>
      <c r="BY37" s="220"/>
      <c r="BZ37" s="220"/>
      <c r="CA37" s="220"/>
      <c r="CB37" s="220"/>
      <c r="CC37" s="220"/>
      <c r="CD37" s="220"/>
      <c r="CE37" s="220"/>
      <c r="CF37" s="220"/>
      <c r="CG37" s="220"/>
      <c r="CH37" s="220"/>
      <c r="CI37" s="220"/>
      <c r="CJ37" s="220"/>
      <c r="CK37" s="220"/>
      <c r="CL37" s="220"/>
      <c r="CM37" s="220"/>
      <c r="CN37" s="194" t="s">
        <v>237</v>
      </c>
      <c r="CO37" s="195"/>
      <c r="CP37" s="195"/>
      <c r="CQ37" s="195"/>
      <c r="CR37" s="195"/>
      <c r="CS37" s="195"/>
      <c r="CT37" s="195"/>
      <c r="CU37" s="196"/>
      <c r="CV37" s="258" t="s">
        <v>34</v>
      </c>
      <c r="CW37" s="195"/>
      <c r="CX37" s="195"/>
      <c r="CY37" s="195"/>
      <c r="CZ37" s="195"/>
      <c r="DA37" s="195"/>
      <c r="DB37" s="195"/>
      <c r="DC37" s="195"/>
      <c r="DD37" s="195"/>
      <c r="DE37" s="196"/>
      <c r="DF37" s="132"/>
      <c r="DG37" s="67">
        <f>DG38</f>
        <v>0</v>
      </c>
      <c r="DH37" s="67">
        <f t="shared" ref="DH37:DJ37" si="9">DH38</f>
        <v>0</v>
      </c>
      <c r="DI37" s="67">
        <f t="shared" si="9"/>
        <v>0</v>
      </c>
      <c r="DJ37" s="67">
        <f t="shared" si="9"/>
        <v>0</v>
      </c>
    </row>
    <row r="38" spans="1:114" ht="11.25" hidden="1" customHeight="1" thickBot="1" x14ac:dyDescent="0.25">
      <c r="A38" s="171"/>
      <c r="B38" s="171"/>
      <c r="C38" s="171"/>
      <c r="D38" s="171"/>
      <c r="E38" s="171"/>
      <c r="F38" s="171"/>
      <c r="G38" s="171"/>
      <c r="H38" s="172"/>
      <c r="I38" s="257" t="s">
        <v>368</v>
      </c>
      <c r="J38" s="220"/>
      <c r="K38" s="220"/>
      <c r="L38" s="220"/>
      <c r="M38" s="220"/>
      <c r="N38" s="220"/>
      <c r="O38" s="220"/>
      <c r="P38" s="220"/>
      <c r="Q38" s="220"/>
      <c r="R38" s="220"/>
      <c r="S38" s="220"/>
      <c r="T38" s="220"/>
      <c r="U38" s="220"/>
      <c r="V38" s="220"/>
      <c r="W38" s="220"/>
      <c r="X38" s="220"/>
      <c r="Y38" s="220"/>
      <c r="Z38" s="220"/>
      <c r="AA38" s="220"/>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220"/>
      <c r="BE38" s="220"/>
      <c r="BF38" s="220"/>
      <c r="BG38" s="220"/>
      <c r="BH38" s="220"/>
      <c r="BI38" s="220"/>
      <c r="BJ38" s="220"/>
      <c r="BK38" s="220"/>
      <c r="BL38" s="220"/>
      <c r="BM38" s="220"/>
      <c r="BN38" s="220"/>
      <c r="BO38" s="220"/>
      <c r="BP38" s="220"/>
      <c r="BQ38" s="220"/>
      <c r="BR38" s="220"/>
      <c r="BS38" s="220"/>
      <c r="BT38" s="220"/>
      <c r="BU38" s="220"/>
      <c r="BV38" s="220"/>
      <c r="BW38" s="220"/>
      <c r="BX38" s="220"/>
      <c r="BY38" s="220"/>
      <c r="BZ38" s="220"/>
      <c r="CA38" s="220"/>
      <c r="CB38" s="220"/>
      <c r="CC38" s="220"/>
      <c r="CD38" s="220"/>
      <c r="CE38" s="220"/>
      <c r="CF38" s="220"/>
      <c r="CG38" s="220"/>
      <c r="CH38" s="220"/>
      <c r="CI38" s="220"/>
      <c r="CJ38" s="220"/>
      <c r="CK38" s="220"/>
      <c r="CL38" s="220"/>
      <c r="CM38" s="220"/>
      <c r="CN38" s="170" t="s">
        <v>238</v>
      </c>
      <c r="CO38" s="171"/>
      <c r="CP38" s="171"/>
      <c r="CQ38" s="171"/>
      <c r="CR38" s="171"/>
      <c r="CS38" s="171"/>
      <c r="CT38" s="171"/>
      <c r="CU38" s="172"/>
      <c r="CV38" s="259"/>
      <c r="CW38" s="171"/>
      <c r="CX38" s="171"/>
      <c r="CY38" s="171"/>
      <c r="CZ38" s="171"/>
      <c r="DA38" s="171"/>
      <c r="DB38" s="171"/>
      <c r="DC38" s="171"/>
      <c r="DD38" s="171"/>
      <c r="DE38" s="172"/>
      <c r="DF38" s="129"/>
      <c r="DG38" s="64">
        <v>0</v>
      </c>
      <c r="DH38" s="64">
        <v>0</v>
      </c>
      <c r="DI38" s="64">
        <v>0</v>
      </c>
      <c r="DJ38" s="78">
        <v>0</v>
      </c>
    </row>
    <row r="39" spans="1:114" ht="12" hidden="1" customHeight="1" x14ac:dyDescent="0.2">
      <c r="A39" s="174"/>
      <c r="B39" s="174"/>
      <c r="C39" s="174"/>
      <c r="D39" s="174"/>
      <c r="E39" s="174"/>
      <c r="F39" s="174"/>
      <c r="G39" s="174"/>
      <c r="H39" s="175"/>
      <c r="I39" s="257" t="s">
        <v>368</v>
      </c>
      <c r="J39" s="220"/>
      <c r="K39" s="220"/>
      <c r="L39" s="220"/>
      <c r="M39" s="220"/>
      <c r="N39" s="220"/>
      <c r="O39" s="220"/>
      <c r="P39" s="220"/>
      <c r="Q39" s="220"/>
      <c r="R39" s="220"/>
      <c r="S39" s="220"/>
      <c r="T39" s="220"/>
      <c r="U39" s="220"/>
      <c r="V39" s="220"/>
      <c r="W39" s="220"/>
      <c r="X39" s="220"/>
      <c r="Y39" s="220"/>
      <c r="Z39" s="220"/>
      <c r="AA39" s="220"/>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220"/>
      <c r="BE39" s="220"/>
      <c r="BF39" s="220"/>
      <c r="BG39" s="220"/>
      <c r="BH39" s="220"/>
      <c r="BI39" s="220"/>
      <c r="BJ39" s="220"/>
      <c r="BK39" s="220"/>
      <c r="BL39" s="220"/>
      <c r="BM39" s="220"/>
      <c r="BN39" s="220"/>
      <c r="BO39" s="220"/>
      <c r="BP39" s="220"/>
      <c r="BQ39" s="220"/>
      <c r="BR39" s="220"/>
      <c r="BS39" s="220"/>
      <c r="BT39" s="220"/>
      <c r="BU39" s="220"/>
      <c r="BV39" s="220"/>
      <c r="BW39" s="220"/>
      <c r="BX39" s="220"/>
      <c r="BY39" s="220"/>
      <c r="BZ39" s="220"/>
      <c r="CA39" s="220"/>
      <c r="CB39" s="220"/>
      <c r="CC39" s="220"/>
      <c r="CD39" s="220"/>
      <c r="CE39" s="220"/>
      <c r="CF39" s="220"/>
      <c r="CG39" s="220"/>
      <c r="CH39" s="220"/>
      <c r="CI39" s="220"/>
      <c r="CJ39" s="220"/>
      <c r="CK39" s="220"/>
      <c r="CL39" s="220"/>
      <c r="CM39" s="220"/>
      <c r="CN39" s="189"/>
      <c r="CO39" s="190"/>
      <c r="CP39" s="190"/>
      <c r="CQ39" s="190"/>
      <c r="CR39" s="190"/>
      <c r="CS39" s="190"/>
      <c r="CT39" s="190"/>
      <c r="CU39" s="191"/>
      <c r="CV39" s="260"/>
      <c r="CW39" s="190"/>
      <c r="CX39" s="190"/>
      <c r="CY39" s="190"/>
      <c r="CZ39" s="190"/>
      <c r="DA39" s="190"/>
      <c r="DB39" s="190"/>
      <c r="DC39" s="190"/>
      <c r="DD39" s="190"/>
      <c r="DE39" s="191"/>
      <c r="DF39" s="131"/>
      <c r="DG39" s="65"/>
      <c r="DH39" s="65"/>
      <c r="DI39" s="65"/>
      <c r="DJ39" s="79"/>
    </row>
    <row r="41" spans="1:114" x14ac:dyDescent="0.2">
      <c r="DG41" s="139"/>
    </row>
    <row r="42" spans="1:114" ht="12.75" customHeight="1" x14ac:dyDescent="0.2">
      <c r="Z42" s="165" t="s">
        <v>239</v>
      </c>
      <c r="AA42" s="165"/>
      <c r="AB42" s="165"/>
      <c r="AC42" s="165"/>
      <c r="AD42" s="165"/>
      <c r="AE42" s="165"/>
      <c r="AF42" s="165"/>
      <c r="AG42" s="165"/>
      <c r="AH42" s="165"/>
      <c r="AI42" s="165"/>
      <c r="AJ42" s="165"/>
      <c r="AK42" s="165"/>
      <c r="AL42" s="165"/>
      <c r="AM42" s="165"/>
      <c r="AN42" s="165"/>
      <c r="AO42" s="165"/>
      <c r="AP42" s="165"/>
      <c r="AQ42" s="165"/>
      <c r="AR42" s="165"/>
      <c r="AS42" s="165"/>
      <c r="AT42" s="165"/>
      <c r="AU42" s="165"/>
      <c r="AV42" s="165"/>
      <c r="AW42" s="165"/>
      <c r="AX42" s="165"/>
      <c r="AY42" s="165"/>
      <c r="AZ42" s="165"/>
      <c r="BA42" s="165"/>
      <c r="BB42" s="165"/>
      <c r="BC42" s="165"/>
      <c r="BD42" s="165"/>
      <c r="BE42" s="165"/>
      <c r="BF42" s="165"/>
      <c r="BG42" s="165"/>
      <c r="BH42" s="165"/>
      <c r="BK42" s="156"/>
      <c r="BL42" s="156"/>
      <c r="BM42" s="156"/>
      <c r="BN42" s="156"/>
      <c r="BO42" s="156"/>
      <c r="BP42" s="156"/>
      <c r="BQ42" s="156"/>
      <c r="BR42" s="156"/>
      <c r="BS42" s="156"/>
      <c r="BT42" s="156"/>
      <c r="BU42" s="156"/>
      <c r="BV42" s="156"/>
      <c r="BY42" s="255" t="s">
        <v>429</v>
      </c>
      <c r="BZ42" s="256"/>
      <c r="CA42" s="256"/>
      <c r="CB42" s="256"/>
      <c r="CC42" s="256"/>
      <c r="CD42" s="256"/>
      <c r="CE42" s="256"/>
      <c r="CF42" s="256"/>
      <c r="CG42" s="256"/>
      <c r="CH42" s="256"/>
      <c r="CI42" s="256"/>
      <c r="CJ42" s="256"/>
      <c r="CK42" s="256"/>
      <c r="CL42" s="256"/>
      <c r="CM42" s="256"/>
      <c r="CN42" s="256"/>
      <c r="CO42" s="256"/>
      <c r="CP42" s="256"/>
      <c r="CQ42" s="256"/>
      <c r="CR42" s="256"/>
      <c r="DG42" s="139"/>
    </row>
    <row r="43" spans="1:114" ht="12.75" customHeight="1" x14ac:dyDescent="0.2">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160"/>
      <c r="AO43" s="160"/>
      <c r="AP43" s="160"/>
      <c r="AQ43" s="160"/>
      <c r="AR43" s="160"/>
      <c r="AS43" s="160"/>
      <c r="AT43" s="160"/>
      <c r="AU43" s="160"/>
      <c r="AV43" s="160"/>
      <c r="AW43" s="160"/>
      <c r="AX43" s="160"/>
      <c r="AY43" s="160"/>
      <c r="AZ43" s="160"/>
      <c r="BA43" s="160"/>
      <c r="BB43" s="160"/>
      <c r="BC43" s="160"/>
      <c r="BD43" s="160"/>
      <c r="BE43" s="160"/>
      <c r="BF43" s="160"/>
      <c r="BG43" s="160"/>
      <c r="BH43" s="160"/>
      <c r="BI43" s="3"/>
      <c r="BJ43" s="3"/>
      <c r="BK43" s="161" t="s">
        <v>17</v>
      </c>
      <c r="BL43" s="161"/>
      <c r="BM43" s="161"/>
      <c r="BN43" s="161"/>
      <c r="BO43" s="161"/>
      <c r="BP43" s="161"/>
      <c r="BQ43" s="161"/>
      <c r="BR43" s="161"/>
      <c r="BS43" s="161"/>
      <c r="BT43" s="161"/>
      <c r="BU43" s="161"/>
      <c r="BV43" s="161"/>
      <c r="BW43" s="3"/>
      <c r="BX43" s="3"/>
      <c r="BY43" s="161" t="s">
        <v>18</v>
      </c>
      <c r="BZ43" s="161"/>
      <c r="CA43" s="161"/>
      <c r="CB43" s="161"/>
      <c r="CC43" s="161"/>
      <c r="CD43" s="161"/>
      <c r="CE43" s="161"/>
      <c r="CF43" s="161"/>
      <c r="CG43" s="161"/>
      <c r="CH43" s="161"/>
      <c r="CI43" s="161"/>
      <c r="CJ43" s="161"/>
      <c r="CK43" s="161"/>
      <c r="CL43" s="161"/>
      <c r="CM43" s="161"/>
      <c r="CN43" s="161"/>
      <c r="CO43" s="161"/>
      <c r="CP43" s="161"/>
      <c r="CQ43" s="161"/>
      <c r="CR43" s="161"/>
    </row>
    <row r="45" spans="1:114" ht="12.75" customHeight="1" x14ac:dyDescent="0.2">
      <c r="Z45" s="165" t="s">
        <v>363</v>
      </c>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K45" s="156"/>
      <c r="BL45" s="156"/>
      <c r="BM45" s="156"/>
      <c r="BN45" s="156"/>
      <c r="BO45" s="156"/>
      <c r="BP45" s="156"/>
      <c r="BQ45" s="156"/>
      <c r="BR45" s="156"/>
      <c r="BS45" s="156"/>
      <c r="BT45" s="156"/>
      <c r="BU45" s="156"/>
      <c r="BV45" s="156"/>
      <c r="BY45" s="156" t="s">
        <v>367</v>
      </c>
      <c r="BZ45" s="156"/>
      <c r="CA45" s="156"/>
      <c r="CB45" s="156"/>
      <c r="CC45" s="156"/>
      <c r="CD45" s="156"/>
      <c r="CE45" s="156"/>
      <c r="CF45" s="156"/>
      <c r="CG45" s="156"/>
      <c r="CH45" s="156"/>
      <c r="CI45" s="156"/>
      <c r="CJ45" s="156"/>
      <c r="CK45" s="156"/>
      <c r="CL45" s="156"/>
      <c r="CM45" s="156"/>
      <c r="CN45" s="156"/>
      <c r="CO45" s="156"/>
      <c r="CP45" s="156"/>
      <c r="CQ45" s="156"/>
      <c r="CR45" s="156"/>
    </row>
    <row r="46" spans="1:114" s="3" customFormat="1" ht="12.75" customHeight="1" x14ac:dyDescent="0.15">
      <c r="AN46" s="160"/>
      <c r="AO46" s="160"/>
      <c r="AP46" s="160"/>
      <c r="AQ46" s="160"/>
      <c r="AR46" s="160"/>
      <c r="AS46" s="160"/>
      <c r="AT46" s="160"/>
      <c r="AU46" s="160"/>
      <c r="AV46" s="160"/>
      <c r="AW46" s="160"/>
      <c r="AX46" s="160"/>
      <c r="AY46" s="160"/>
      <c r="AZ46" s="160"/>
      <c r="BA46" s="160"/>
      <c r="BB46" s="160"/>
      <c r="BC46" s="160"/>
      <c r="BD46" s="160"/>
      <c r="BE46" s="160"/>
      <c r="BF46" s="160"/>
      <c r="BG46" s="160"/>
      <c r="BH46" s="160"/>
      <c r="BK46" s="161" t="s">
        <v>17</v>
      </c>
      <c r="BL46" s="161"/>
      <c r="BM46" s="161"/>
      <c r="BN46" s="161"/>
      <c r="BO46" s="161"/>
      <c r="BP46" s="161"/>
      <c r="BQ46" s="161"/>
      <c r="BR46" s="161"/>
      <c r="BS46" s="161"/>
      <c r="BT46" s="161"/>
      <c r="BU46" s="161"/>
      <c r="BV46" s="161"/>
      <c r="BY46" s="161" t="s">
        <v>18</v>
      </c>
      <c r="BZ46" s="161"/>
      <c r="CA46" s="161"/>
      <c r="CB46" s="161"/>
      <c r="CC46" s="161"/>
      <c r="CD46" s="161"/>
      <c r="CE46" s="161"/>
      <c r="CF46" s="161"/>
      <c r="CG46" s="161"/>
      <c r="CH46" s="161"/>
      <c r="CI46" s="161"/>
      <c r="CJ46" s="161"/>
      <c r="CK46" s="161"/>
      <c r="CL46" s="161"/>
      <c r="CM46" s="161"/>
      <c r="CN46" s="161"/>
      <c r="CO46" s="161"/>
      <c r="CP46" s="161"/>
      <c r="CQ46" s="161"/>
      <c r="CR46" s="161"/>
    </row>
    <row r="47" spans="1:114" s="3" customFormat="1" ht="3" customHeight="1" x14ac:dyDescent="0.15">
      <c r="AQ47" s="127"/>
      <c r="AR47" s="127"/>
      <c r="AS47" s="127"/>
      <c r="AT47" s="127"/>
      <c r="AU47" s="127"/>
      <c r="AV47" s="127"/>
      <c r="AW47" s="127"/>
      <c r="AX47" s="127"/>
      <c r="AY47" s="127"/>
      <c r="AZ47" s="127"/>
      <c r="BA47" s="127"/>
      <c r="BB47" s="127"/>
      <c r="BC47" s="127"/>
      <c r="BD47" s="127"/>
      <c r="BE47" s="127"/>
      <c r="BF47" s="127"/>
      <c r="BG47" s="127"/>
      <c r="BH47" s="127"/>
      <c r="BK47" s="127"/>
      <c r="BL47" s="127"/>
      <c r="BM47" s="127"/>
      <c r="BN47" s="127"/>
      <c r="BO47" s="127"/>
      <c r="BP47" s="127"/>
      <c r="BQ47" s="127"/>
      <c r="BR47" s="127"/>
      <c r="BS47" s="127"/>
      <c r="BT47" s="127"/>
      <c r="BU47" s="127"/>
      <c r="BV47" s="127"/>
      <c r="BY47" s="127"/>
      <c r="BZ47" s="127"/>
      <c r="CA47" s="127"/>
      <c r="CB47" s="127"/>
      <c r="CC47" s="127"/>
      <c r="CD47" s="127"/>
      <c r="CE47" s="127"/>
      <c r="CF47" s="127"/>
      <c r="CG47" s="127"/>
      <c r="CH47" s="127"/>
      <c r="CI47" s="127"/>
      <c r="CJ47" s="127"/>
      <c r="CK47" s="127"/>
      <c r="CL47" s="127"/>
      <c r="CM47" s="127"/>
      <c r="CN47" s="127"/>
      <c r="CO47" s="127"/>
      <c r="CP47" s="127"/>
      <c r="CQ47" s="127"/>
      <c r="CR47" s="127"/>
    </row>
    <row r="48" spans="1:114" ht="12.75" customHeight="1" x14ac:dyDescent="0.2">
      <c r="I48" s="128" t="s">
        <v>241</v>
      </c>
      <c r="V48" s="156" t="s">
        <v>364</v>
      </c>
      <c r="W48" s="156"/>
      <c r="X48" s="156"/>
      <c r="Y48" s="156"/>
      <c r="Z48" s="156"/>
      <c r="AA48" s="156"/>
      <c r="AB48" s="156"/>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56"/>
      <c r="BA48" s="156"/>
      <c r="BB48" s="156"/>
      <c r="BC48" s="156"/>
      <c r="BD48" s="156"/>
      <c r="BE48" s="156"/>
      <c r="BG48" s="156" t="s">
        <v>365</v>
      </c>
      <c r="BH48" s="156"/>
      <c r="BI48" s="156"/>
      <c r="BJ48" s="156"/>
      <c r="BK48" s="156"/>
      <c r="BL48" s="156"/>
      <c r="BM48" s="156"/>
      <c r="BN48" s="156"/>
      <c r="BO48" s="156"/>
      <c r="BP48" s="156"/>
      <c r="BQ48" s="156"/>
      <c r="BR48" s="156"/>
      <c r="BS48" s="156"/>
      <c r="BT48" s="156"/>
      <c r="BU48" s="156"/>
      <c r="BV48" s="156"/>
      <c r="BW48" s="156"/>
      <c r="BX48" s="156"/>
      <c r="CA48" s="174" t="s">
        <v>366</v>
      </c>
      <c r="CB48" s="174"/>
      <c r="CC48" s="174"/>
      <c r="CD48" s="174"/>
      <c r="CE48" s="174"/>
      <c r="CF48" s="174"/>
      <c r="CG48" s="174"/>
      <c r="CH48" s="174"/>
      <c r="CI48" s="174"/>
      <c r="CJ48" s="174"/>
      <c r="CK48" s="174"/>
      <c r="CL48" s="174"/>
      <c r="CM48" s="174"/>
      <c r="CN48" s="174"/>
      <c r="CO48" s="174"/>
      <c r="CP48" s="174"/>
      <c r="CQ48" s="174"/>
      <c r="CR48" s="174"/>
    </row>
    <row r="49" spans="1:114" s="3" customFormat="1" ht="12.75" customHeight="1" x14ac:dyDescent="0.15">
      <c r="V49" s="160" t="s">
        <v>240</v>
      </c>
      <c r="W49" s="160"/>
      <c r="X49" s="160"/>
      <c r="Y49" s="160"/>
      <c r="Z49" s="160"/>
      <c r="AA49" s="160"/>
      <c r="AB49" s="160"/>
      <c r="AC49" s="160"/>
      <c r="AD49" s="160"/>
      <c r="AE49" s="160"/>
      <c r="AF49" s="160"/>
      <c r="AG49" s="160"/>
      <c r="AH49" s="160"/>
      <c r="AI49" s="160"/>
      <c r="AJ49" s="160"/>
      <c r="AK49" s="160"/>
      <c r="AL49" s="160"/>
      <c r="AM49" s="160"/>
      <c r="AN49" s="160"/>
      <c r="AO49" s="160"/>
      <c r="AP49" s="160"/>
      <c r="AQ49" s="160"/>
      <c r="AR49" s="160"/>
      <c r="AS49" s="160"/>
      <c r="AT49" s="160"/>
      <c r="AU49" s="160"/>
      <c r="AV49" s="160"/>
      <c r="AW49" s="160"/>
      <c r="AX49" s="160"/>
      <c r="AY49" s="160"/>
      <c r="AZ49" s="160"/>
      <c r="BA49" s="160"/>
      <c r="BB49" s="160"/>
      <c r="BC49" s="160"/>
      <c r="BD49" s="160"/>
      <c r="BE49" s="160"/>
      <c r="BG49" s="161" t="s">
        <v>242</v>
      </c>
      <c r="BH49" s="161"/>
      <c r="BI49" s="161"/>
      <c r="BJ49" s="161"/>
      <c r="BK49" s="161"/>
      <c r="BL49" s="161"/>
      <c r="BM49" s="161"/>
      <c r="BN49" s="161"/>
      <c r="BO49" s="161"/>
      <c r="BP49" s="161"/>
      <c r="BQ49" s="161"/>
      <c r="BR49" s="161"/>
      <c r="BS49" s="161"/>
      <c r="BT49" s="161"/>
      <c r="BU49" s="161"/>
      <c r="BV49" s="161"/>
      <c r="BW49" s="161"/>
      <c r="BX49" s="161"/>
      <c r="CA49" s="161" t="s">
        <v>243</v>
      </c>
      <c r="CB49" s="161"/>
      <c r="CC49" s="161"/>
      <c r="CD49" s="161"/>
      <c r="CE49" s="161"/>
      <c r="CF49" s="161"/>
      <c r="CG49" s="161"/>
      <c r="CH49" s="161"/>
      <c r="CI49" s="161"/>
      <c r="CJ49" s="161"/>
      <c r="CK49" s="161"/>
      <c r="CL49" s="161"/>
      <c r="CM49" s="161"/>
      <c r="CN49" s="161"/>
      <c r="CO49" s="161"/>
      <c r="CP49" s="161"/>
      <c r="CQ49" s="161"/>
      <c r="CR49" s="161"/>
    </row>
    <row r="50" spans="1:114" s="3" customFormat="1" ht="3" customHeight="1" x14ac:dyDescent="0.15">
      <c r="AM50" s="127"/>
      <c r="AN50" s="127"/>
      <c r="AO50" s="127"/>
      <c r="AP50" s="127"/>
      <c r="AQ50" s="127"/>
      <c r="AR50" s="127"/>
      <c r="AS50" s="127"/>
      <c r="AT50" s="127"/>
      <c r="AU50" s="127"/>
      <c r="AV50" s="127"/>
      <c r="AW50" s="127"/>
      <c r="AX50" s="127"/>
      <c r="AY50" s="127"/>
      <c r="AZ50" s="127"/>
      <c r="BA50" s="127"/>
      <c r="BB50" s="127"/>
      <c r="BC50" s="127"/>
      <c r="BD50" s="127"/>
      <c r="BG50" s="127"/>
      <c r="BH50" s="127"/>
      <c r="BI50" s="127"/>
      <c r="BJ50" s="127"/>
      <c r="BK50" s="127"/>
      <c r="BL50" s="127"/>
      <c r="BM50" s="127"/>
      <c r="BN50" s="127"/>
      <c r="BO50" s="127"/>
      <c r="BP50" s="127"/>
      <c r="BQ50" s="127"/>
      <c r="BR50" s="127"/>
      <c r="BS50" s="127"/>
      <c r="BT50" s="127"/>
      <c r="BU50" s="127"/>
      <c r="BV50" s="127"/>
      <c r="BW50" s="127"/>
      <c r="BX50" s="127"/>
      <c r="CA50" s="127"/>
      <c r="CB50" s="127"/>
      <c r="CC50" s="127"/>
      <c r="CD50" s="127"/>
      <c r="CE50" s="127"/>
      <c r="CF50" s="127"/>
      <c r="CG50" s="127"/>
      <c r="CH50" s="127"/>
      <c r="CI50" s="127"/>
      <c r="CJ50" s="127"/>
      <c r="CK50" s="127"/>
      <c r="CL50" s="127"/>
      <c r="CM50" s="127"/>
      <c r="CN50" s="127"/>
      <c r="CO50" s="127"/>
      <c r="CP50" s="127"/>
      <c r="CQ50" s="127"/>
      <c r="CR50" s="127"/>
    </row>
    <row r="51" spans="1:114" x14ac:dyDescent="0.2">
      <c r="I51" s="167" t="s">
        <v>19</v>
      </c>
      <c r="J51" s="167"/>
      <c r="K51" s="174" t="s">
        <v>460</v>
      </c>
      <c r="L51" s="174"/>
      <c r="M51" s="174"/>
      <c r="N51" s="165" t="s">
        <v>19</v>
      </c>
      <c r="O51" s="165"/>
      <c r="P51" s="141"/>
      <c r="Q51" s="174" t="s">
        <v>256</v>
      </c>
      <c r="R51" s="174"/>
      <c r="S51" s="174"/>
      <c r="T51" s="174"/>
      <c r="U51" s="174"/>
      <c r="V51" s="174"/>
      <c r="W51" s="174"/>
      <c r="X51" s="174"/>
      <c r="Y51" s="174"/>
      <c r="Z51" s="174"/>
      <c r="AA51" s="174"/>
      <c r="AB51" s="174"/>
      <c r="AC51" s="174"/>
      <c r="AD51" s="174"/>
      <c r="AE51" s="174"/>
      <c r="AF51" s="167">
        <v>20</v>
      </c>
      <c r="AG51" s="167"/>
      <c r="AH51" s="167"/>
      <c r="AI51" s="254" t="s">
        <v>461</v>
      </c>
      <c r="AJ51" s="254"/>
      <c r="AK51" s="254"/>
      <c r="AL51" s="141" t="s">
        <v>2</v>
      </c>
      <c r="AM51" s="141"/>
    </row>
    <row r="53" spans="1:114" s="2" customFormat="1" ht="12" customHeight="1" x14ac:dyDescent="0.2">
      <c r="A53" s="7" t="s">
        <v>249</v>
      </c>
    </row>
    <row r="54" spans="1:114" s="2" customFormat="1" ht="40.5" customHeight="1" x14ac:dyDescent="0.2">
      <c r="A54" s="249" t="s">
        <v>250</v>
      </c>
      <c r="B54" s="250"/>
      <c r="C54" s="250"/>
      <c r="D54" s="250"/>
      <c r="E54" s="250"/>
      <c r="F54" s="250"/>
      <c r="G54" s="250"/>
      <c r="H54" s="250"/>
      <c r="I54" s="250"/>
      <c r="J54" s="250"/>
      <c r="K54" s="250"/>
      <c r="L54" s="250"/>
      <c r="M54" s="250"/>
      <c r="N54" s="250"/>
      <c r="O54" s="250"/>
      <c r="P54" s="250"/>
      <c r="Q54" s="250"/>
      <c r="R54" s="250"/>
      <c r="S54" s="250"/>
      <c r="T54" s="250"/>
      <c r="U54" s="250"/>
      <c r="V54" s="250"/>
      <c r="W54" s="250"/>
      <c r="X54" s="250"/>
      <c r="Y54" s="250"/>
      <c r="Z54" s="250"/>
      <c r="AA54" s="250"/>
      <c r="AB54" s="250"/>
      <c r="AC54" s="250"/>
      <c r="AD54" s="250"/>
      <c r="AE54" s="250"/>
      <c r="AF54" s="250"/>
      <c r="AG54" s="250"/>
      <c r="AH54" s="250"/>
      <c r="AI54" s="250"/>
      <c r="AJ54" s="250"/>
      <c r="AK54" s="250"/>
      <c r="AL54" s="250"/>
      <c r="AM54" s="250"/>
      <c r="AN54" s="250"/>
      <c r="AO54" s="250"/>
      <c r="AP54" s="250"/>
      <c r="AQ54" s="250"/>
      <c r="AR54" s="250"/>
      <c r="AS54" s="250"/>
      <c r="AT54" s="250"/>
      <c r="AU54" s="250"/>
      <c r="AV54" s="250"/>
      <c r="AW54" s="250"/>
      <c r="AX54" s="250"/>
      <c r="AY54" s="250"/>
      <c r="AZ54" s="250"/>
      <c r="BA54" s="250"/>
      <c r="BB54" s="250"/>
      <c r="BC54" s="250"/>
      <c r="BD54" s="250"/>
      <c r="BE54" s="250"/>
      <c r="BF54" s="250"/>
      <c r="BG54" s="250"/>
      <c r="BH54" s="250"/>
      <c r="BI54" s="250"/>
      <c r="BJ54" s="250"/>
      <c r="BK54" s="250"/>
      <c r="BL54" s="250"/>
      <c r="BM54" s="250"/>
      <c r="BN54" s="250"/>
      <c r="BO54" s="250"/>
      <c r="BP54" s="250"/>
      <c r="BQ54" s="250"/>
      <c r="BR54" s="250"/>
      <c r="BS54" s="250"/>
      <c r="BT54" s="250"/>
      <c r="BU54" s="250"/>
      <c r="BV54" s="250"/>
      <c r="BW54" s="250"/>
      <c r="BX54" s="250"/>
      <c r="BY54" s="250"/>
      <c r="BZ54" s="250"/>
      <c r="CA54" s="250"/>
      <c r="CB54" s="250"/>
      <c r="CC54" s="250"/>
      <c r="CD54" s="250"/>
      <c r="CE54" s="250"/>
      <c r="CF54" s="250"/>
      <c r="CG54" s="250"/>
      <c r="CH54" s="250"/>
      <c r="CI54" s="250"/>
      <c r="CJ54" s="250"/>
      <c r="CK54" s="250"/>
      <c r="CL54" s="250"/>
      <c r="CM54" s="250"/>
      <c r="CN54" s="250"/>
      <c r="CO54" s="250"/>
      <c r="CP54" s="250"/>
      <c r="CQ54" s="250"/>
      <c r="CR54" s="250"/>
      <c r="CS54" s="250"/>
      <c r="CT54" s="250"/>
      <c r="CU54" s="250"/>
      <c r="CV54" s="250"/>
      <c r="CW54" s="250"/>
      <c r="CX54" s="250"/>
      <c r="CY54" s="250"/>
      <c r="CZ54" s="250"/>
      <c r="DA54" s="250"/>
      <c r="DB54" s="250"/>
      <c r="DC54" s="250"/>
      <c r="DD54" s="250"/>
      <c r="DE54" s="250"/>
      <c r="DF54" s="250"/>
      <c r="DG54" s="250"/>
      <c r="DH54" s="250"/>
      <c r="DI54" s="250"/>
      <c r="DJ54" s="250"/>
    </row>
    <row r="55" spans="1:114" s="2" customFormat="1" ht="15" customHeight="1" x14ac:dyDescent="0.2">
      <c r="A55" s="251" t="s">
        <v>251</v>
      </c>
      <c r="B55" s="251"/>
      <c r="C55" s="251"/>
      <c r="D55" s="251"/>
      <c r="E55" s="251"/>
      <c r="F55" s="251"/>
      <c r="G55" s="251"/>
      <c r="H55" s="251"/>
      <c r="I55" s="251"/>
      <c r="J55" s="251"/>
      <c r="K55" s="251"/>
      <c r="L55" s="251"/>
      <c r="M55" s="251"/>
      <c r="N55" s="251"/>
      <c r="O55" s="251"/>
      <c r="P55" s="251"/>
      <c r="Q55" s="251"/>
      <c r="R55" s="251"/>
      <c r="S55" s="251"/>
      <c r="T55" s="251"/>
      <c r="U55" s="251"/>
      <c r="V55" s="251"/>
      <c r="W55" s="251"/>
      <c r="X55" s="251"/>
      <c r="Y55" s="251"/>
      <c r="Z55" s="251"/>
      <c r="AA55" s="251"/>
      <c r="AB55" s="251"/>
      <c r="AC55" s="251"/>
      <c r="AD55" s="251"/>
      <c r="AE55" s="251"/>
      <c r="AF55" s="251"/>
      <c r="AG55" s="251"/>
      <c r="AH55" s="251"/>
      <c r="AI55" s="251"/>
      <c r="AJ55" s="251"/>
      <c r="AK55" s="251"/>
      <c r="AL55" s="251"/>
      <c r="AM55" s="251"/>
      <c r="AN55" s="251"/>
      <c r="AO55" s="251"/>
      <c r="AP55" s="251"/>
      <c r="AQ55" s="251"/>
      <c r="AR55" s="251"/>
      <c r="AS55" s="251"/>
      <c r="AT55" s="251"/>
      <c r="AU55" s="251"/>
      <c r="AV55" s="251"/>
      <c r="AW55" s="251"/>
      <c r="AX55" s="251"/>
      <c r="AY55" s="251"/>
      <c r="AZ55" s="251"/>
      <c r="BA55" s="251"/>
      <c r="BB55" s="251"/>
      <c r="BC55" s="251"/>
      <c r="BD55" s="251"/>
      <c r="BE55" s="251"/>
      <c r="BF55" s="251"/>
      <c r="BG55" s="251"/>
      <c r="BH55" s="251"/>
      <c r="BI55" s="251"/>
      <c r="BJ55" s="251"/>
      <c r="BK55" s="251"/>
      <c r="BL55" s="251"/>
      <c r="BM55" s="251"/>
      <c r="BN55" s="251"/>
      <c r="BO55" s="251"/>
      <c r="BP55" s="251"/>
      <c r="BQ55" s="251"/>
      <c r="BR55" s="251"/>
      <c r="BS55" s="251"/>
      <c r="BT55" s="251"/>
      <c r="BU55" s="251"/>
      <c r="BV55" s="251"/>
      <c r="BW55" s="251"/>
      <c r="BX55" s="251"/>
      <c r="BY55" s="251"/>
      <c r="BZ55" s="251"/>
      <c r="CA55" s="251"/>
      <c r="CB55" s="251"/>
      <c r="CC55" s="251"/>
      <c r="CD55" s="251"/>
      <c r="CE55" s="251"/>
      <c r="CF55" s="251"/>
      <c r="CG55" s="251"/>
      <c r="CH55" s="251"/>
      <c r="CI55" s="251"/>
      <c r="CJ55" s="251"/>
      <c r="CK55" s="251"/>
      <c r="CL55" s="251"/>
      <c r="CM55" s="251"/>
      <c r="CN55" s="251"/>
      <c r="CO55" s="251"/>
      <c r="CP55" s="251"/>
      <c r="CQ55" s="251"/>
      <c r="CR55" s="251"/>
      <c r="CS55" s="251"/>
      <c r="CT55" s="251"/>
      <c r="CU55" s="251"/>
      <c r="CV55" s="251"/>
      <c r="CW55" s="251"/>
      <c r="CX55" s="251"/>
      <c r="CY55" s="251"/>
      <c r="CZ55" s="251"/>
      <c r="DA55" s="251"/>
      <c r="DB55" s="251"/>
      <c r="DC55" s="251"/>
      <c r="DD55" s="251"/>
      <c r="DE55" s="251"/>
      <c r="DF55" s="251"/>
      <c r="DG55" s="251"/>
      <c r="DH55" s="251"/>
      <c r="DI55" s="251"/>
      <c r="DJ55" s="251"/>
    </row>
    <row r="56" spans="1:114" s="2" customFormat="1" ht="11.25" customHeight="1" x14ac:dyDescent="0.2">
      <c r="A56" s="7" t="s">
        <v>252</v>
      </c>
    </row>
    <row r="57" spans="1:114" s="2" customFormat="1" ht="11.25" customHeight="1" x14ac:dyDescent="0.2">
      <c r="A57" s="7" t="s">
        <v>253</v>
      </c>
    </row>
    <row r="58" spans="1:114" s="2" customFormat="1" ht="11.25" customHeight="1" x14ac:dyDescent="0.2">
      <c r="A58" s="7" t="s">
        <v>254</v>
      </c>
    </row>
    <row r="59" spans="1:114" s="2" customFormat="1" ht="20.25" customHeight="1" x14ac:dyDescent="0.2">
      <c r="A59" s="252" t="s">
        <v>255</v>
      </c>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253"/>
      <c r="AL59" s="253"/>
      <c r="AM59" s="253"/>
      <c r="AN59" s="253"/>
      <c r="AO59" s="253"/>
      <c r="AP59" s="253"/>
      <c r="AQ59" s="253"/>
      <c r="AR59" s="253"/>
      <c r="AS59" s="253"/>
      <c r="AT59" s="253"/>
      <c r="AU59" s="253"/>
      <c r="AV59" s="253"/>
      <c r="AW59" s="253"/>
      <c r="AX59" s="253"/>
      <c r="AY59" s="253"/>
      <c r="AZ59" s="253"/>
      <c r="BA59" s="253"/>
      <c r="BB59" s="253"/>
      <c r="BC59" s="253"/>
      <c r="BD59" s="253"/>
      <c r="BE59" s="253"/>
      <c r="BF59" s="253"/>
      <c r="BG59" s="253"/>
      <c r="BH59" s="253"/>
      <c r="BI59" s="253"/>
      <c r="BJ59" s="253"/>
      <c r="BK59" s="253"/>
      <c r="BL59" s="253"/>
      <c r="BM59" s="253"/>
      <c r="BN59" s="253"/>
      <c r="BO59" s="253"/>
      <c r="BP59" s="253"/>
      <c r="BQ59" s="253"/>
      <c r="BR59" s="253"/>
      <c r="BS59" s="253"/>
      <c r="BT59" s="253"/>
      <c r="BU59" s="253"/>
      <c r="BV59" s="253"/>
      <c r="BW59" s="253"/>
      <c r="BX59" s="253"/>
      <c r="BY59" s="253"/>
      <c r="BZ59" s="253"/>
      <c r="CA59" s="253"/>
      <c r="CB59" s="253"/>
      <c r="CC59" s="253"/>
      <c r="CD59" s="253"/>
      <c r="CE59" s="253"/>
      <c r="CF59" s="253"/>
      <c r="CG59" s="253"/>
      <c r="CH59" s="253"/>
      <c r="CI59" s="253"/>
      <c r="CJ59" s="253"/>
      <c r="CK59" s="253"/>
      <c r="CL59" s="253"/>
      <c r="CM59" s="253"/>
      <c r="CN59" s="253"/>
      <c r="CO59" s="253"/>
      <c r="CP59" s="253"/>
      <c r="CQ59" s="253"/>
      <c r="CR59" s="253"/>
      <c r="CS59" s="253"/>
      <c r="CT59" s="253"/>
      <c r="CU59" s="253"/>
      <c r="CV59" s="253"/>
      <c r="CW59" s="253"/>
      <c r="CX59" s="253"/>
      <c r="CY59" s="253"/>
      <c r="CZ59" s="253"/>
      <c r="DA59" s="253"/>
      <c r="DB59" s="253"/>
      <c r="DC59" s="253"/>
      <c r="DD59" s="253"/>
      <c r="DE59" s="253"/>
      <c r="DF59" s="253"/>
      <c r="DG59" s="253"/>
      <c r="DH59" s="253"/>
      <c r="DI59" s="253"/>
      <c r="DJ59" s="253"/>
    </row>
    <row r="60" spans="1:114" ht="3" customHeight="1" x14ac:dyDescent="0.2"/>
  </sheetData>
  <mergeCells count="140">
    <mergeCell ref="B1:DJ1"/>
    <mergeCell ref="A3:H5"/>
    <mergeCell ref="I3:CM5"/>
    <mergeCell ref="CN3:CU5"/>
    <mergeCell ref="CV3:DE5"/>
    <mergeCell ref="DF3:DF5"/>
    <mergeCell ref="DG3:DJ3"/>
    <mergeCell ref="DJ4:DJ5"/>
    <mergeCell ref="A8:H8"/>
    <mergeCell ref="I8:CM8"/>
    <mergeCell ref="CN8:CU8"/>
    <mergeCell ref="CV8:DE8"/>
    <mergeCell ref="A9:H9"/>
    <mergeCell ref="I9:CM9"/>
    <mergeCell ref="CN9:CU9"/>
    <mergeCell ref="CV9:DE9"/>
    <mergeCell ref="A6:H6"/>
    <mergeCell ref="I6:CM6"/>
    <mergeCell ref="CN6:CU6"/>
    <mergeCell ref="CV6:DE6"/>
    <mergeCell ref="A7:H7"/>
    <mergeCell ref="I7:CM7"/>
    <mergeCell ref="CN7:CU7"/>
    <mergeCell ref="CV7:DE7"/>
    <mergeCell ref="A12:H12"/>
    <mergeCell ref="I12:CM12"/>
    <mergeCell ref="CN12:CU12"/>
    <mergeCell ref="CV12:DE12"/>
    <mergeCell ref="A13:H13"/>
    <mergeCell ref="I13:CM13"/>
    <mergeCell ref="CN13:CU13"/>
    <mergeCell ref="CV13:DE13"/>
    <mergeCell ref="A10:H10"/>
    <mergeCell ref="I10:CM10"/>
    <mergeCell ref="CN10:CU10"/>
    <mergeCell ref="CV10:DE10"/>
    <mergeCell ref="A11:H11"/>
    <mergeCell ref="I11:CM11"/>
    <mergeCell ref="CN11:CU11"/>
    <mergeCell ref="CV11:DE11"/>
    <mergeCell ref="A16:H16"/>
    <mergeCell ref="I16:CM16"/>
    <mergeCell ref="CN16:CU16"/>
    <mergeCell ref="CV16:DE16"/>
    <mergeCell ref="A17:H17"/>
    <mergeCell ref="I17:CM17"/>
    <mergeCell ref="CN17:CU17"/>
    <mergeCell ref="CV17:DE17"/>
    <mergeCell ref="A14:H14"/>
    <mergeCell ref="I14:CM14"/>
    <mergeCell ref="CN14:CU14"/>
    <mergeCell ref="CV14:DE14"/>
    <mergeCell ref="A15:H15"/>
    <mergeCell ref="I15:CM15"/>
    <mergeCell ref="CN15:CU15"/>
    <mergeCell ref="CV15:DE15"/>
    <mergeCell ref="A20:H20"/>
    <mergeCell ref="I20:CM20"/>
    <mergeCell ref="CN20:CU20"/>
    <mergeCell ref="CV20:DE20"/>
    <mergeCell ref="A21:H21"/>
    <mergeCell ref="I21:CM21"/>
    <mergeCell ref="CN21:CU21"/>
    <mergeCell ref="CV21:DE21"/>
    <mergeCell ref="A18:H18"/>
    <mergeCell ref="I18:CM18"/>
    <mergeCell ref="CN18:CU18"/>
    <mergeCell ref="CV18:DE18"/>
    <mergeCell ref="A19:H19"/>
    <mergeCell ref="I19:CM19"/>
    <mergeCell ref="CN19:CU19"/>
    <mergeCell ref="CV19:DE19"/>
    <mergeCell ref="A24:H24"/>
    <mergeCell ref="I24:CM24"/>
    <mergeCell ref="CN24:CU24"/>
    <mergeCell ref="CV24:DE24"/>
    <mergeCell ref="A25:H25"/>
    <mergeCell ref="I25:CM25"/>
    <mergeCell ref="CN25:CU25"/>
    <mergeCell ref="CV25:DE25"/>
    <mergeCell ref="A22:H22"/>
    <mergeCell ref="I22:CM22"/>
    <mergeCell ref="CN22:CU22"/>
    <mergeCell ref="CV22:DE22"/>
    <mergeCell ref="A23:H23"/>
    <mergeCell ref="I23:CM23"/>
    <mergeCell ref="CN23:CU23"/>
    <mergeCell ref="CV23:DE23"/>
    <mergeCell ref="CV37:DE37"/>
    <mergeCell ref="A38:H39"/>
    <mergeCell ref="I38:CM38"/>
    <mergeCell ref="CN38:CU39"/>
    <mergeCell ref="CV38:DE39"/>
    <mergeCell ref="I39:CM39"/>
    <mergeCell ref="I31:CM31"/>
    <mergeCell ref="I32:CM32"/>
    <mergeCell ref="I33:CM33"/>
    <mergeCell ref="I34:CM34"/>
    <mergeCell ref="I35:CM35"/>
    <mergeCell ref="I36:CM36"/>
    <mergeCell ref="A26:H36"/>
    <mergeCell ref="I26:CM26"/>
    <mergeCell ref="CN26:CU26"/>
    <mergeCell ref="CV26:DE26"/>
    <mergeCell ref="I27:CM27"/>
    <mergeCell ref="CN27:CU36"/>
    <mergeCell ref="CV27:DE36"/>
    <mergeCell ref="I28:CM28"/>
    <mergeCell ref="I29:CM29"/>
    <mergeCell ref="I30:CM30"/>
    <mergeCell ref="Z42:BH42"/>
    <mergeCell ref="BK42:BV42"/>
    <mergeCell ref="BY42:CR42"/>
    <mergeCell ref="AN43:BH43"/>
    <mergeCell ref="BK43:BV43"/>
    <mergeCell ref="BY43:CR43"/>
    <mergeCell ref="A37:H37"/>
    <mergeCell ref="I37:CM37"/>
    <mergeCell ref="CN37:CU37"/>
    <mergeCell ref="V48:BE48"/>
    <mergeCell ref="BG48:BX48"/>
    <mergeCell ref="CA48:CR48"/>
    <mergeCell ref="V49:BE49"/>
    <mergeCell ref="BG49:BX49"/>
    <mergeCell ref="CA49:CR49"/>
    <mergeCell ref="Z45:BH45"/>
    <mergeCell ref="BK45:BV45"/>
    <mergeCell ref="BY45:CR45"/>
    <mergeCell ref="AN46:BH46"/>
    <mergeCell ref="BK46:BV46"/>
    <mergeCell ref="BY46:CR46"/>
    <mergeCell ref="A54:DJ54"/>
    <mergeCell ref="A55:DJ55"/>
    <mergeCell ref="A59:DJ59"/>
    <mergeCell ref="I51:J51"/>
    <mergeCell ref="K51:M51"/>
    <mergeCell ref="N51:O51"/>
    <mergeCell ref="Q51:AE51"/>
    <mergeCell ref="AF51:AH51"/>
    <mergeCell ref="AI51:AK51"/>
  </mergeCells>
  <printOptions horizontalCentered="1"/>
  <pageMargins left="0.59055118110236227" right="0.11811023622047245" top="0.78740157480314965" bottom="0.31496062992125984" header="0" footer="0"/>
  <pageSetup paperSize="9" scale="70"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2" max="1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I60"/>
  <sheetViews>
    <sheetView view="pageBreakPreview" topLeftCell="A22" zoomScale="110" zoomScaleSheetLayoutView="100" workbookViewId="0">
      <selection activeCell="DG35" sqref="DG35"/>
    </sheetView>
  </sheetViews>
  <sheetFormatPr defaultColWidth="0.85546875" defaultRowHeight="11.25" x14ac:dyDescent="0.2"/>
  <cols>
    <col min="1" max="60" width="0.85546875" style="1"/>
    <col min="61" max="61" width="0.85546875" style="1" customWidth="1"/>
    <col min="62" max="64" width="0.85546875" style="1"/>
    <col min="65" max="65" width="0.85546875" style="1" customWidth="1"/>
    <col min="66" max="75" width="0.85546875" style="1"/>
    <col min="76" max="77" width="0.85546875" style="1" customWidth="1"/>
    <col min="78" max="109" width="0.85546875" style="1"/>
    <col min="110" max="110" width="11.5703125" style="1" customWidth="1"/>
    <col min="111" max="111" width="11.85546875" style="1" customWidth="1"/>
    <col min="112" max="112" width="11.28515625" style="1" customWidth="1"/>
    <col min="113" max="113" width="10.140625" style="1" customWidth="1"/>
    <col min="114" max="16384" width="0.85546875" style="1"/>
  </cols>
  <sheetData>
    <row r="1" spans="1:113" s="5" customFormat="1" ht="13.5" customHeight="1" x14ac:dyDescent="0.15">
      <c r="B1" s="228" t="s">
        <v>185</v>
      </c>
      <c r="C1" s="228"/>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row>
    <row r="3" spans="1:113" ht="11.25" customHeight="1" x14ac:dyDescent="0.2">
      <c r="A3" s="241" t="s">
        <v>179</v>
      </c>
      <c r="B3" s="241"/>
      <c r="C3" s="241"/>
      <c r="D3" s="241"/>
      <c r="E3" s="241"/>
      <c r="F3" s="241"/>
      <c r="G3" s="241"/>
      <c r="H3" s="242"/>
      <c r="I3" s="235" t="s">
        <v>0</v>
      </c>
      <c r="J3" s="235"/>
      <c r="K3" s="235"/>
      <c r="L3" s="235"/>
      <c r="M3" s="235"/>
      <c r="N3" s="235"/>
      <c r="O3" s="235"/>
      <c r="P3" s="235"/>
      <c r="Q3" s="235"/>
      <c r="R3" s="235"/>
      <c r="S3" s="235"/>
      <c r="T3" s="235"/>
      <c r="U3" s="235"/>
      <c r="V3" s="235"/>
      <c r="W3" s="235"/>
      <c r="X3" s="235"/>
      <c r="Y3" s="235"/>
      <c r="Z3" s="235"/>
      <c r="AA3" s="235"/>
      <c r="AB3" s="235"/>
      <c r="AC3" s="235"/>
      <c r="AD3" s="235"/>
      <c r="AE3" s="235"/>
      <c r="AF3" s="235"/>
      <c r="AG3" s="235"/>
      <c r="AH3" s="235"/>
      <c r="AI3" s="235"/>
      <c r="AJ3" s="235"/>
      <c r="AK3" s="235"/>
      <c r="AL3" s="235"/>
      <c r="AM3" s="235"/>
      <c r="AN3" s="235"/>
      <c r="AO3" s="235"/>
      <c r="AP3" s="235"/>
      <c r="AQ3" s="235"/>
      <c r="AR3" s="235"/>
      <c r="AS3" s="235"/>
      <c r="AT3" s="235"/>
      <c r="AU3" s="235"/>
      <c r="AV3" s="235"/>
      <c r="AW3" s="235"/>
      <c r="AX3" s="235"/>
      <c r="AY3" s="235"/>
      <c r="AZ3" s="235"/>
      <c r="BA3" s="235"/>
      <c r="BB3" s="235"/>
      <c r="BC3" s="235"/>
      <c r="BD3" s="235"/>
      <c r="BE3" s="235"/>
      <c r="BF3" s="235"/>
      <c r="BG3" s="235"/>
      <c r="BH3" s="235"/>
      <c r="BI3" s="235"/>
      <c r="BJ3" s="235"/>
      <c r="BK3" s="235"/>
      <c r="BL3" s="235"/>
      <c r="BM3" s="235"/>
      <c r="BN3" s="235"/>
      <c r="BO3" s="235"/>
      <c r="BP3" s="235"/>
      <c r="BQ3" s="235"/>
      <c r="BR3" s="235"/>
      <c r="BS3" s="235"/>
      <c r="BT3" s="235"/>
      <c r="BU3" s="235"/>
      <c r="BV3" s="235"/>
      <c r="BW3" s="235"/>
      <c r="BX3" s="235"/>
      <c r="BY3" s="235"/>
      <c r="BZ3" s="235"/>
      <c r="CA3" s="235"/>
      <c r="CB3" s="235"/>
      <c r="CC3" s="235"/>
      <c r="CD3" s="235"/>
      <c r="CE3" s="235"/>
      <c r="CF3" s="235"/>
      <c r="CG3" s="235"/>
      <c r="CH3" s="235"/>
      <c r="CI3" s="235"/>
      <c r="CJ3" s="235"/>
      <c r="CK3" s="235"/>
      <c r="CL3" s="235"/>
      <c r="CM3" s="236"/>
      <c r="CN3" s="240" t="s">
        <v>180</v>
      </c>
      <c r="CO3" s="241"/>
      <c r="CP3" s="241"/>
      <c r="CQ3" s="241"/>
      <c r="CR3" s="241"/>
      <c r="CS3" s="241"/>
      <c r="CT3" s="241"/>
      <c r="CU3" s="242"/>
      <c r="CV3" s="240" t="s">
        <v>181</v>
      </c>
      <c r="CW3" s="241"/>
      <c r="CX3" s="241"/>
      <c r="CY3" s="241"/>
      <c r="CZ3" s="241"/>
      <c r="DA3" s="241"/>
      <c r="DB3" s="241"/>
      <c r="DC3" s="241"/>
      <c r="DD3" s="241"/>
      <c r="DE3" s="242"/>
      <c r="DF3" s="285" t="s">
        <v>7</v>
      </c>
      <c r="DG3" s="286"/>
      <c r="DH3" s="286"/>
      <c r="DI3" s="287"/>
    </row>
    <row r="4" spans="1:113" ht="11.25" customHeight="1" x14ac:dyDescent="0.2">
      <c r="A4" s="244"/>
      <c r="B4" s="244"/>
      <c r="C4" s="244"/>
      <c r="D4" s="244"/>
      <c r="E4" s="244"/>
      <c r="F4" s="244"/>
      <c r="G4" s="244"/>
      <c r="H4" s="245"/>
      <c r="I4" s="237"/>
      <c r="J4" s="237"/>
      <c r="K4" s="237"/>
      <c r="L4" s="237"/>
      <c r="M4" s="237"/>
      <c r="N4" s="237"/>
      <c r="O4" s="237"/>
      <c r="P4" s="237"/>
      <c r="Q4" s="237"/>
      <c r="R4" s="237"/>
      <c r="S4" s="237"/>
      <c r="T4" s="237"/>
      <c r="U4" s="237"/>
      <c r="V4" s="237"/>
      <c r="W4" s="237"/>
      <c r="X4" s="237"/>
      <c r="Y4" s="237"/>
      <c r="Z4" s="237"/>
      <c r="AA4" s="237"/>
      <c r="AB4" s="237"/>
      <c r="AC4" s="237"/>
      <c r="AD4" s="237"/>
      <c r="AE4" s="237"/>
      <c r="AF4" s="237"/>
      <c r="AG4" s="237"/>
      <c r="AH4" s="237"/>
      <c r="AI4" s="237"/>
      <c r="AJ4" s="237"/>
      <c r="AK4" s="237"/>
      <c r="AL4" s="237"/>
      <c r="AM4" s="237"/>
      <c r="AN4" s="237"/>
      <c r="AO4" s="237"/>
      <c r="AP4" s="237"/>
      <c r="AQ4" s="237"/>
      <c r="AR4" s="237"/>
      <c r="AS4" s="237"/>
      <c r="AT4" s="237"/>
      <c r="AU4" s="237"/>
      <c r="AV4" s="237"/>
      <c r="AW4" s="237"/>
      <c r="AX4" s="237"/>
      <c r="AY4" s="237"/>
      <c r="AZ4" s="237"/>
      <c r="BA4" s="237"/>
      <c r="BB4" s="237"/>
      <c r="BC4" s="237"/>
      <c r="BD4" s="237"/>
      <c r="BE4" s="237"/>
      <c r="BF4" s="237"/>
      <c r="BG4" s="237"/>
      <c r="BH4" s="237"/>
      <c r="BI4" s="237"/>
      <c r="BJ4" s="237"/>
      <c r="BK4" s="237"/>
      <c r="BL4" s="237"/>
      <c r="BM4" s="237"/>
      <c r="BN4" s="237"/>
      <c r="BO4" s="237"/>
      <c r="BP4" s="237"/>
      <c r="BQ4" s="237"/>
      <c r="BR4" s="237"/>
      <c r="BS4" s="237"/>
      <c r="BT4" s="237"/>
      <c r="BU4" s="237"/>
      <c r="BV4" s="237"/>
      <c r="BW4" s="237"/>
      <c r="BX4" s="237"/>
      <c r="BY4" s="237"/>
      <c r="BZ4" s="237"/>
      <c r="CA4" s="237"/>
      <c r="CB4" s="237"/>
      <c r="CC4" s="237"/>
      <c r="CD4" s="237"/>
      <c r="CE4" s="237"/>
      <c r="CF4" s="237"/>
      <c r="CG4" s="237"/>
      <c r="CH4" s="237"/>
      <c r="CI4" s="237"/>
      <c r="CJ4" s="237"/>
      <c r="CK4" s="237"/>
      <c r="CL4" s="237"/>
      <c r="CM4" s="238"/>
      <c r="CN4" s="243"/>
      <c r="CO4" s="244"/>
      <c r="CP4" s="244"/>
      <c r="CQ4" s="244"/>
      <c r="CR4" s="244"/>
      <c r="CS4" s="244"/>
      <c r="CT4" s="244"/>
      <c r="CU4" s="245"/>
      <c r="CV4" s="243"/>
      <c r="CW4" s="244"/>
      <c r="CX4" s="244"/>
      <c r="CY4" s="244"/>
      <c r="CZ4" s="244"/>
      <c r="DA4" s="244"/>
      <c r="DB4" s="244"/>
      <c r="DC4" s="244"/>
      <c r="DD4" s="244"/>
      <c r="DE4" s="245"/>
      <c r="DF4" s="10" t="s">
        <v>361</v>
      </c>
      <c r="DG4" s="10" t="s">
        <v>362</v>
      </c>
      <c r="DH4" s="10" t="s">
        <v>402</v>
      </c>
      <c r="DI4" s="181" t="s">
        <v>6</v>
      </c>
    </row>
    <row r="5" spans="1:113" ht="39" customHeight="1" x14ac:dyDescent="0.2">
      <c r="A5" s="247"/>
      <c r="B5" s="247"/>
      <c r="C5" s="247"/>
      <c r="D5" s="247"/>
      <c r="E5" s="247"/>
      <c r="F5" s="247"/>
      <c r="G5" s="247"/>
      <c r="H5" s="248"/>
      <c r="I5" s="166"/>
      <c r="J5" s="166"/>
      <c r="K5" s="166"/>
      <c r="L5" s="166"/>
      <c r="M5" s="166"/>
      <c r="N5" s="166"/>
      <c r="O5" s="166"/>
      <c r="P5" s="166"/>
      <c r="Q5" s="166"/>
      <c r="R5" s="166"/>
      <c r="S5" s="166"/>
      <c r="T5" s="166"/>
      <c r="U5" s="166"/>
      <c r="V5" s="166"/>
      <c r="W5" s="166"/>
      <c r="X5" s="166"/>
      <c r="Y5" s="166"/>
      <c r="Z5" s="166"/>
      <c r="AA5" s="166"/>
      <c r="AB5" s="166"/>
      <c r="AC5" s="166"/>
      <c r="AD5" s="166"/>
      <c r="AE5" s="166"/>
      <c r="AF5" s="166"/>
      <c r="AG5" s="166"/>
      <c r="AH5" s="166"/>
      <c r="AI5" s="166"/>
      <c r="AJ5" s="166"/>
      <c r="AK5" s="166"/>
      <c r="AL5" s="166"/>
      <c r="AM5" s="166"/>
      <c r="AN5" s="166"/>
      <c r="AO5" s="166"/>
      <c r="AP5" s="166"/>
      <c r="AQ5" s="166"/>
      <c r="AR5" s="166"/>
      <c r="AS5" s="166"/>
      <c r="AT5" s="166"/>
      <c r="AU5" s="166"/>
      <c r="AV5" s="166"/>
      <c r="AW5" s="166"/>
      <c r="AX5" s="166"/>
      <c r="AY5" s="166"/>
      <c r="AZ5" s="166"/>
      <c r="BA5" s="166"/>
      <c r="BB5" s="166"/>
      <c r="BC5" s="166"/>
      <c r="BD5" s="166"/>
      <c r="BE5" s="166"/>
      <c r="BF5" s="166"/>
      <c r="BG5" s="166"/>
      <c r="BH5" s="166"/>
      <c r="BI5" s="166"/>
      <c r="BJ5" s="166"/>
      <c r="BK5" s="166"/>
      <c r="BL5" s="166"/>
      <c r="BM5" s="166"/>
      <c r="BN5" s="166"/>
      <c r="BO5" s="166"/>
      <c r="BP5" s="166"/>
      <c r="BQ5" s="166"/>
      <c r="BR5" s="166"/>
      <c r="BS5" s="166"/>
      <c r="BT5" s="166"/>
      <c r="BU5" s="166"/>
      <c r="BV5" s="166"/>
      <c r="BW5" s="166"/>
      <c r="BX5" s="166"/>
      <c r="BY5" s="166"/>
      <c r="BZ5" s="166"/>
      <c r="CA5" s="166"/>
      <c r="CB5" s="166"/>
      <c r="CC5" s="166"/>
      <c r="CD5" s="166"/>
      <c r="CE5" s="166"/>
      <c r="CF5" s="166"/>
      <c r="CG5" s="166"/>
      <c r="CH5" s="166"/>
      <c r="CI5" s="166"/>
      <c r="CJ5" s="166"/>
      <c r="CK5" s="166"/>
      <c r="CL5" s="166"/>
      <c r="CM5" s="239"/>
      <c r="CN5" s="246"/>
      <c r="CO5" s="247"/>
      <c r="CP5" s="247"/>
      <c r="CQ5" s="247"/>
      <c r="CR5" s="247"/>
      <c r="CS5" s="247"/>
      <c r="CT5" s="247"/>
      <c r="CU5" s="248"/>
      <c r="CV5" s="246"/>
      <c r="CW5" s="247"/>
      <c r="CX5" s="247"/>
      <c r="CY5" s="247"/>
      <c r="CZ5" s="247"/>
      <c r="DA5" s="247"/>
      <c r="DB5" s="247"/>
      <c r="DC5" s="247"/>
      <c r="DD5" s="247"/>
      <c r="DE5" s="248"/>
      <c r="DF5" s="38" t="s">
        <v>182</v>
      </c>
      <c r="DG5" s="38" t="s">
        <v>183</v>
      </c>
      <c r="DH5" s="38" t="s">
        <v>184</v>
      </c>
      <c r="DI5" s="182"/>
    </row>
    <row r="6" spans="1:113" ht="12" thickBot="1" x14ac:dyDescent="0.25">
      <c r="A6" s="230" t="s">
        <v>8</v>
      </c>
      <c r="B6" s="230"/>
      <c r="C6" s="230"/>
      <c r="D6" s="230"/>
      <c r="E6" s="230"/>
      <c r="F6" s="230"/>
      <c r="G6" s="230"/>
      <c r="H6" s="231"/>
      <c r="I6" s="230" t="s">
        <v>9</v>
      </c>
      <c r="J6" s="230"/>
      <c r="K6" s="230"/>
      <c r="L6" s="230"/>
      <c r="M6" s="230"/>
      <c r="N6" s="230"/>
      <c r="O6" s="230"/>
      <c r="P6" s="230"/>
      <c r="Q6" s="230"/>
      <c r="R6" s="230"/>
      <c r="S6" s="230"/>
      <c r="T6" s="230"/>
      <c r="U6" s="230"/>
      <c r="V6" s="230"/>
      <c r="W6" s="230"/>
      <c r="X6" s="230"/>
      <c r="Y6" s="230"/>
      <c r="Z6" s="230"/>
      <c r="AA6" s="230"/>
      <c r="AB6" s="230"/>
      <c r="AC6" s="230"/>
      <c r="AD6" s="230"/>
      <c r="AE6" s="230"/>
      <c r="AF6" s="230"/>
      <c r="AG6" s="230"/>
      <c r="AH6" s="230"/>
      <c r="AI6" s="230"/>
      <c r="AJ6" s="230"/>
      <c r="AK6" s="230"/>
      <c r="AL6" s="230"/>
      <c r="AM6" s="230"/>
      <c r="AN6" s="230"/>
      <c r="AO6" s="230"/>
      <c r="AP6" s="230"/>
      <c r="AQ6" s="230"/>
      <c r="AR6" s="230"/>
      <c r="AS6" s="230"/>
      <c r="AT6" s="230"/>
      <c r="AU6" s="230"/>
      <c r="AV6" s="230"/>
      <c r="AW6" s="230"/>
      <c r="AX6" s="230"/>
      <c r="AY6" s="230"/>
      <c r="AZ6" s="230"/>
      <c r="BA6" s="230"/>
      <c r="BB6" s="230"/>
      <c r="BC6" s="230"/>
      <c r="BD6" s="230"/>
      <c r="BE6" s="230"/>
      <c r="BF6" s="230"/>
      <c r="BG6" s="230"/>
      <c r="BH6" s="230"/>
      <c r="BI6" s="230"/>
      <c r="BJ6" s="230"/>
      <c r="BK6" s="230"/>
      <c r="BL6" s="230"/>
      <c r="BM6" s="230"/>
      <c r="BN6" s="230"/>
      <c r="BO6" s="230"/>
      <c r="BP6" s="230"/>
      <c r="BQ6" s="230"/>
      <c r="BR6" s="230"/>
      <c r="BS6" s="230"/>
      <c r="BT6" s="230"/>
      <c r="BU6" s="230"/>
      <c r="BV6" s="230"/>
      <c r="BW6" s="230"/>
      <c r="BX6" s="230"/>
      <c r="BY6" s="230"/>
      <c r="BZ6" s="230"/>
      <c r="CA6" s="230"/>
      <c r="CB6" s="230"/>
      <c r="CC6" s="230"/>
      <c r="CD6" s="230"/>
      <c r="CE6" s="230"/>
      <c r="CF6" s="230"/>
      <c r="CG6" s="230"/>
      <c r="CH6" s="230"/>
      <c r="CI6" s="230"/>
      <c r="CJ6" s="230"/>
      <c r="CK6" s="230"/>
      <c r="CL6" s="230"/>
      <c r="CM6" s="231"/>
      <c r="CN6" s="232" t="s">
        <v>10</v>
      </c>
      <c r="CO6" s="233"/>
      <c r="CP6" s="233"/>
      <c r="CQ6" s="233"/>
      <c r="CR6" s="233"/>
      <c r="CS6" s="233"/>
      <c r="CT6" s="233"/>
      <c r="CU6" s="234"/>
      <c r="CV6" s="232" t="s">
        <v>11</v>
      </c>
      <c r="CW6" s="233"/>
      <c r="CX6" s="233"/>
      <c r="CY6" s="233"/>
      <c r="CZ6" s="233"/>
      <c r="DA6" s="233"/>
      <c r="DB6" s="233"/>
      <c r="DC6" s="233"/>
      <c r="DD6" s="233"/>
      <c r="DE6" s="234"/>
      <c r="DF6" s="77" t="s">
        <v>12</v>
      </c>
      <c r="DG6" s="77" t="s">
        <v>13</v>
      </c>
      <c r="DH6" s="77" t="s">
        <v>14</v>
      </c>
      <c r="DI6" s="72" t="s">
        <v>15</v>
      </c>
    </row>
    <row r="7" spans="1:113" ht="12.75" customHeight="1" x14ac:dyDescent="0.2">
      <c r="A7" s="215">
        <v>1</v>
      </c>
      <c r="B7" s="215"/>
      <c r="C7" s="215"/>
      <c r="D7" s="215"/>
      <c r="E7" s="215"/>
      <c r="F7" s="215"/>
      <c r="G7" s="215"/>
      <c r="H7" s="216"/>
      <c r="I7" s="278" t="s">
        <v>186</v>
      </c>
      <c r="J7" s="217"/>
      <c r="K7" s="217"/>
      <c r="L7" s="217"/>
      <c r="M7" s="217"/>
      <c r="N7" s="217"/>
      <c r="O7" s="217"/>
      <c r="P7" s="217"/>
      <c r="Q7" s="217"/>
      <c r="R7" s="217"/>
      <c r="S7" s="217"/>
      <c r="T7" s="217"/>
      <c r="U7" s="217"/>
      <c r="V7" s="217"/>
      <c r="W7" s="217"/>
      <c r="X7" s="217"/>
      <c r="Y7" s="217"/>
      <c r="Z7" s="217"/>
      <c r="AA7" s="217"/>
      <c r="AB7" s="217"/>
      <c r="AC7" s="217"/>
      <c r="AD7" s="217"/>
      <c r="AE7" s="217"/>
      <c r="AF7" s="217"/>
      <c r="AG7" s="217"/>
      <c r="AH7" s="217"/>
      <c r="AI7" s="217"/>
      <c r="AJ7" s="217"/>
      <c r="AK7" s="217"/>
      <c r="AL7" s="217"/>
      <c r="AM7" s="217"/>
      <c r="AN7" s="217"/>
      <c r="AO7" s="217"/>
      <c r="AP7" s="217"/>
      <c r="AQ7" s="217"/>
      <c r="AR7" s="217"/>
      <c r="AS7" s="217"/>
      <c r="AT7" s="217"/>
      <c r="AU7" s="217"/>
      <c r="AV7" s="217"/>
      <c r="AW7" s="217"/>
      <c r="AX7" s="217"/>
      <c r="AY7" s="217"/>
      <c r="AZ7" s="217"/>
      <c r="BA7" s="217"/>
      <c r="BB7" s="217"/>
      <c r="BC7" s="217"/>
      <c r="BD7" s="217"/>
      <c r="BE7" s="217"/>
      <c r="BF7" s="217"/>
      <c r="BG7" s="217"/>
      <c r="BH7" s="217"/>
      <c r="BI7" s="217"/>
      <c r="BJ7" s="217"/>
      <c r="BK7" s="217"/>
      <c r="BL7" s="217"/>
      <c r="BM7" s="217"/>
      <c r="BN7" s="217"/>
      <c r="BO7" s="217"/>
      <c r="BP7" s="217"/>
      <c r="BQ7" s="217"/>
      <c r="BR7" s="217"/>
      <c r="BS7" s="217"/>
      <c r="BT7" s="217"/>
      <c r="BU7" s="217"/>
      <c r="BV7" s="217"/>
      <c r="BW7" s="217"/>
      <c r="BX7" s="217"/>
      <c r="BY7" s="217"/>
      <c r="BZ7" s="217"/>
      <c r="CA7" s="217"/>
      <c r="CB7" s="217"/>
      <c r="CC7" s="217"/>
      <c r="CD7" s="217"/>
      <c r="CE7" s="217"/>
      <c r="CF7" s="217"/>
      <c r="CG7" s="217"/>
      <c r="CH7" s="217"/>
      <c r="CI7" s="217"/>
      <c r="CJ7" s="217"/>
      <c r="CK7" s="217"/>
      <c r="CL7" s="217"/>
      <c r="CM7" s="217"/>
      <c r="CN7" s="279" t="s">
        <v>187</v>
      </c>
      <c r="CO7" s="280"/>
      <c r="CP7" s="280"/>
      <c r="CQ7" s="280"/>
      <c r="CR7" s="280"/>
      <c r="CS7" s="280"/>
      <c r="CT7" s="280"/>
      <c r="CU7" s="281"/>
      <c r="CV7" s="273" t="s">
        <v>34</v>
      </c>
      <c r="CW7" s="201"/>
      <c r="CX7" s="201"/>
      <c r="CY7" s="201"/>
      <c r="CZ7" s="201"/>
      <c r="DA7" s="201"/>
      <c r="DB7" s="201"/>
      <c r="DC7" s="201"/>
      <c r="DD7" s="201"/>
      <c r="DE7" s="202"/>
      <c r="DF7" s="66">
        <f>DF8+DF9+DF10+DF11</f>
        <v>3367097.65</v>
      </c>
      <c r="DG7" s="66">
        <f>DG8+DG9+DG10+DG11</f>
        <v>2444175.2000000002</v>
      </c>
      <c r="DH7" s="66">
        <f>DH8+DH9+DH10+DH11</f>
        <v>2134345.7400000002</v>
      </c>
      <c r="DI7" s="66">
        <f>DI8+DI9+DI10+DI11</f>
        <v>0</v>
      </c>
    </row>
    <row r="8" spans="1:113" ht="90" customHeight="1" x14ac:dyDescent="0.2">
      <c r="A8" s="195" t="s">
        <v>188</v>
      </c>
      <c r="B8" s="195"/>
      <c r="C8" s="195"/>
      <c r="D8" s="195"/>
      <c r="E8" s="195"/>
      <c r="F8" s="195"/>
      <c r="G8" s="195"/>
      <c r="H8" s="196"/>
      <c r="I8" s="277" t="s">
        <v>190</v>
      </c>
      <c r="J8" s="225"/>
      <c r="K8" s="225"/>
      <c r="L8" s="225"/>
      <c r="M8" s="225"/>
      <c r="N8" s="225"/>
      <c r="O8" s="225"/>
      <c r="P8" s="225"/>
      <c r="Q8" s="225"/>
      <c r="R8" s="225"/>
      <c r="S8" s="225"/>
      <c r="T8" s="225"/>
      <c r="U8" s="225"/>
      <c r="V8" s="225"/>
      <c r="W8" s="225"/>
      <c r="X8" s="225"/>
      <c r="Y8" s="225"/>
      <c r="Z8" s="225"/>
      <c r="AA8" s="225"/>
      <c r="AB8" s="225"/>
      <c r="AC8" s="225"/>
      <c r="AD8" s="225"/>
      <c r="AE8" s="225"/>
      <c r="AF8" s="225"/>
      <c r="AG8" s="225"/>
      <c r="AH8" s="225"/>
      <c r="AI8" s="225"/>
      <c r="AJ8" s="225"/>
      <c r="AK8" s="225"/>
      <c r="AL8" s="225"/>
      <c r="AM8" s="225"/>
      <c r="AN8" s="225"/>
      <c r="AO8" s="225"/>
      <c r="AP8" s="225"/>
      <c r="AQ8" s="225"/>
      <c r="AR8" s="225"/>
      <c r="AS8" s="225"/>
      <c r="AT8" s="225"/>
      <c r="AU8" s="225"/>
      <c r="AV8" s="225"/>
      <c r="AW8" s="225"/>
      <c r="AX8" s="225"/>
      <c r="AY8" s="225"/>
      <c r="AZ8" s="225"/>
      <c r="BA8" s="225"/>
      <c r="BB8" s="225"/>
      <c r="BC8" s="225"/>
      <c r="BD8" s="225"/>
      <c r="BE8" s="225"/>
      <c r="BF8" s="225"/>
      <c r="BG8" s="225"/>
      <c r="BH8" s="225"/>
      <c r="BI8" s="225"/>
      <c r="BJ8" s="225"/>
      <c r="BK8" s="225"/>
      <c r="BL8" s="225"/>
      <c r="BM8" s="225"/>
      <c r="BN8" s="225"/>
      <c r="BO8" s="225"/>
      <c r="BP8" s="225"/>
      <c r="BQ8" s="225"/>
      <c r="BR8" s="225"/>
      <c r="BS8" s="225"/>
      <c r="BT8" s="225"/>
      <c r="BU8" s="225"/>
      <c r="BV8" s="225"/>
      <c r="BW8" s="225"/>
      <c r="BX8" s="225"/>
      <c r="BY8" s="225"/>
      <c r="BZ8" s="225"/>
      <c r="CA8" s="225"/>
      <c r="CB8" s="225"/>
      <c r="CC8" s="225"/>
      <c r="CD8" s="225"/>
      <c r="CE8" s="225"/>
      <c r="CF8" s="225"/>
      <c r="CG8" s="225"/>
      <c r="CH8" s="225"/>
      <c r="CI8" s="225"/>
      <c r="CJ8" s="225"/>
      <c r="CK8" s="225"/>
      <c r="CL8" s="225"/>
      <c r="CM8" s="225"/>
      <c r="CN8" s="194" t="s">
        <v>189</v>
      </c>
      <c r="CO8" s="195"/>
      <c r="CP8" s="195"/>
      <c r="CQ8" s="195"/>
      <c r="CR8" s="195"/>
      <c r="CS8" s="195"/>
      <c r="CT8" s="195"/>
      <c r="CU8" s="196"/>
      <c r="CV8" s="258" t="s">
        <v>34</v>
      </c>
      <c r="CW8" s="195"/>
      <c r="CX8" s="195"/>
      <c r="CY8" s="195"/>
      <c r="CZ8" s="195"/>
      <c r="DA8" s="195"/>
      <c r="DB8" s="195"/>
      <c r="DC8" s="195"/>
      <c r="DD8" s="195"/>
      <c r="DE8" s="196"/>
      <c r="DF8" s="63">
        <v>0</v>
      </c>
      <c r="DG8" s="63">
        <v>0</v>
      </c>
      <c r="DH8" s="63">
        <v>0</v>
      </c>
      <c r="DI8" s="63">
        <v>0</v>
      </c>
    </row>
    <row r="9" spans="1:113" ht="24" customHeight="1" x14ac:dyDescent="0.2">
      <c r="A9" s="195" t="s">
        <v>191</v>
      </c>
      <c r="B9" s="195"/>
      <c r="C9" s="195"/>
      <c r="D9" s="195"/>
      <c r="E9" s="195"/>
      <c r="F9" s="195"/>
      <c r="G9" s="195"/>
      <c r="H9" s="196"/>
      <c r="I9" s="277" t="s">
        <v>193</v>
      </c>
      <c r="J9" s="225"/>
      <c r="K9" s="225"/>
      <c r="L9" s="225"/>
      <c r="M9" s="225"/>
      <c r="N9" s="225"/>
      <c r="O9" s="225"/>
      <c r="P9" s="225"/>
      <c r="Q9" s="225"/>
      <c r="R9" s="225"/>
      <c r="S9" s="225"/>
      <c r="T9" s="225"/>
      <c r="U9" s="225"/>
      <c r="V9" s="225"/>
      <c r="W9" s="225"/>
      <c r="X9" s="225"/>
      <c r="Y9" s="225"/>
      <c r="Z9" s="225"/>
      <c r="AA9" s="225"/>
      <c r="AB9" s="225"/>
      <c r="AC9" s="225"/>
      <c r="AD9" s="225"/>
      <c r="AE9" s="225"/>
      <c r="AF9" s="225"/>
      <c r="AG9" s="225"/>
      <c r="AH9" s="225"/>
      <c r="AI9" s="225"/>
      <c r="AJ9" s="225"/>
      <c r="AK9" s="225"/>
      <c r="AL9" s="225"/>
      <c r="AM9" s="225"/>
      <c r="AN9" s="225"/>
      <c r="AO9" s="225"/>
      <c r="AP9" s="225"/>
      <c r="AQ9" s="225"/>
      <c r="AR9" s="225"/>
      <c r="AS9" s="225"/>
      <c r="AT9" s="225"/>
      <c r="AU9" s="225"/>
      <c r="AV9" s="225"/>
      <c r="AW9" s="225"/>
      <c r="AX9" s="225"/>
      <c r="AY9" s="225"/>
      <c r="AZ9" s="225"/>
      <c r="BA9" s="225"/>
      <c r="BB9" s="225"/>
      <c r="BC9" s="225"/>
      <c r="BD9" s="225"/>
      <c r="BE9" s="225"/>
      <c r="BF9" s="225"/>
      <c r="BG9" s="225"/>
      <c r="BH9" s="225"/>
      <c r="BI9" s="225"/>
      <c r="BJ9" s="225"/>
      <c r="BK9" s="225"/>
      <c r="BL9" s="225"/>
      <c r="BM9" s="225"/>
      <c r="BN9" s="225"/>
      <c r="BO9" s="225"/>
      <c r="BP9" s="225"/>
      <c r="BQ9" s="225"/>
      <c r="BR9" s="225"/>
      <c r="BS9" s="225"/>
      <c r="BT9" s="225"/>
      <c r="BU9" s="225"/>
      <c r="BV9" s="225"/>
      <c r="BW9" s="225"/>
      <c r="BX9" s="225"/>
      <c r="BY9" s="225"/>
      <c r="BZ9" s="225"/>
      <c r="CA9" s="225"/>
      <c r="CB9" s="225"/>
      <c r="CC9" s="225"/>
      <c r="CD9" s="225"/>
      <c r="CE9" s="225"/>
      <c r="CF9" s="225"/>
      <c r="CG9" s="225"/>
      <c r="CH9" s="225"/>
      <c r="CI9" s="225"/>
      <c r="CJ9" s="225"/>
      <c r="CK9" s="225"/>
      <c r="CL9" s="225"/>
      <c r="CM9" s="225"/>
      <c r="CN9" s="194" t="s">
        <v>192</v>
      </c>
      <c r="CO9" s="195"/>
      <c r="CP9" s="195"/>
      <c r="CQ9" s="195"/>
      <c r="CR9" s="195"/>
      <c r="CS9" s="195"/>
      <c r="CT9" s="195"/>
      <c r="CU9" s="196"/>
      <c r="CV9" s="258" t="s">
        <v>34</v>
      </c>
      <c r="CW9" s="195"/>
      <c r="CX9" s="195"/>
      <c r="CY9" s="195"/>
      <c r="CZ9" s="195"/>
      <c r="DA9" s="195"/>
      <c r="DB9" s="195"/>
      <c r="DC9" s="195"/>
      <c r="DD9" s="195"/>
      <c r="DE9" s="196"/>
      <c r="DF9" s="63">
        <v>0</v>
      </c>
      <c r="DG9" s="63">
        <v>0</v>
      </c>
      <c r="DH9" s="63">
        <v>0</v>
      </c>
      <c r="DI9" s="63">
        <v>0</v>
      </c>
    </row>
    <row r="10" spans="1:113" ht="24" customHeight="1" x14ac:dyDescent="0.2">
      <c r="A10" s="195" t="s">
        <v>194</v>
      </c>
      <c r="B10" s="195"/>
      <c r="C10" s="195"/>
      <c r="D10" s="195"/>
      <c r="E10" s="195"/>
      <c r="F10" s="195"/>
      <c r="G10" s="195"/>
      <c r="H10" s="196"/>
      <c r="I10" s="277" t="s">
        <v>198</v>
      </c>
      <c r="J10" s="225"/>
      <c r="K10" s="225"/>
      <c r="L10" s="225"/>
      <c r="M10" s="225"/>
      <c r="N10" s="225"/>
      <c r="O10" s="225"/>
      <c r="P10" s="225"/>
      <c r="Q10" s="225"/>
      <c r="R10" s="225"/>
      <c r="S10" s="225"/>
      <c r="T10" s="225"/>
      <c r="U10" s="225"/>
      <c r="V10" s="225"/>
      <c r="W10" s="225"/>
      <c r="X10" s="225"/>
      <c r="Y10" s="225"/>
      <c r="Z10" s="225"/>
      <c r="AA10" s="225"/>
      <c r="AB10" s="225"/>
      <c r="AC10" s="225"/>
      <c r="AD10" s="225"/>
      <c r="AE10" s="225"/>
      <c r="AF10" s="225"/>
      <c r="AG10" s="225"/>
      <c r="AH10" s="225"/>
      <c r="AI10" s="225"/>
      <c r="AJ10" s="225"/>
      <c r="AK10" s="225"/>
      <c r="AL10" s="225"/>
      <c r="AM10" s="225"/>
      <c r="AN10" s="225"/>
      <c r="AO10" s="225"/>
      <c r="AP10" s="225"/>
      <c r="AQ10" s="225"/>
      <c r="AR10" s="225"/>
      <c r="AS10" s="225"/>
      <c r="AT10" s="225"/>
      <c r="AU10" s="225"/>
      <c r="AV10" s="225"/>
      <c r="AW10" s="225"/>
      <c r="AX10" s="225"/>
      <c r="AY10" s="225"/>
      <c r="AZ10" s="225"/>
      <c r="BA10" s="225"/>
      <c r="BB10" s="225"/>
      <c r="BC10" s="225"/>
      <c r="BD10" s="225"/>
      <c r="BE10" s="225"/>
      <c r="BF10" s="225"/>
      <c r="BG10" s="225"/>
      <c r="BH10" s="225"/>
      <c r="BI10" s="225"/>
      <c r="BJ10" s="225"/>
      <c r="BK10" s="225"/>
      <c r="BL10" s="225"/>
      <c r="BM10" s="225"/>
      <c r="BN10" s="225"/>
      <c r="BO10" s="225"/>
      <c r="BP10" s="225"/>
      <c r="BQ10" s="225"/>
      <c r="BR10" s="225"/>
      <c r="BS10" s="225"/>
      <c r="BT10" s="225"/>
      <c r="BU10" s="225"/>
      <c r="BV10" s="225"/>
      <c r="BW10" s="225"/>
      <c r="BX10" s="225"/>
      <c r="BY10" s="225"/>
      <c r="BZ10" s="225"/>
      <c r="CA10" s="225"/>
      <c r="CB10" s="225"/>
      <c r="CC10" s="225"/>
      <c r="CD10" s="225"/>
      <c r="CE10" s="225"/>
      <c r="CF10" s="225"/>
      <c r="CG10" s="225"/>
      <c r="CH10" s="225"/>
      <c r="CI10" s="225"/>
      <c r="CJ10" s="225"/>
      <c r="CK10" s="225"/>
      <c r="CL10" s="225"/>
      <c r="CM10" s="225"/>
      <c r="CN10" s="194" t="s">
        <v>196</v>
      </c>
      <c r="CO10" s="195"/>
      <c r="CP10" s="195"/>
      <c r="CQ10" s="195"/>
      <c r="CR10" s="195"/>
      <c r="CS10" s="195"/>
      <c r="CT10" s="195"/>
      <c r="CU10" s="196"/>
      <c r="CV10" s="258" t="s">
        <v>34</v>
      </c>
      <c r="CW10" s="195"/>
      <c r="CX10" s="195"/>
      <c r="CY10" s="195"/>
      <c r="CZ10" s="195"/>
      <c r="DA10" s="195"/>
      <c r="DB10" s="195"/>
      <c r="DC10" s="195"/>
      <c r="DD10" s="195"/>
      <c r="DE10" s="196"/>
      <c r="DF10" s="63">
        <v>0</v>
      </c>
      <c r="DG10" s="63">
        <v>0</v>
      </c>
      <c r="DH10" s="63">
        <v>0</v>
      </c>
      <c r="DI10" s="63">
        <v>0</v>
      </c>
    </row>
    <row r="11" spans="1:113" ht="24" customHeight="1" x14ac:dyDescent="0.2">
      <c r="A11" s="195" t="s">
        <v>195</v>
      </c>
      <c r="B11" s="195"/>
      <c r="C11" s="195"/>
      <c r="D11" s="195"/>
      <c r="E11" s="195"/>
      <c r="F11" s="195"/>
      <c r="G11" s="195"/>
      <c r="H11" s="196"/>
      <c r="I11" s="277" t="s">
        <v>199</v>
      </c>
      <c r="J11" s="225"/>
      <c r="K11" s="225"/>
      <c r="L11" s="225"/>
      <c r="M11" s="225"/>
      <c r="N11" s="225"/>
      <c r="O11" s="225"/>
      <c r="P11" s="225"/>
      <c r="Q11" s="225"/>
      <c r="R11" s="225"/>
      <c r="S11" s="225"/>
      <c r="T11" s="225"/>
      <c r="U11" s="225"/>
      <c r="V11" s="225"/>
      <c r="W11" s="225"/>
      <c r="X11" s="225"/>
      <c r="Y11" s="225"/>
      <c r="Z11" s="225"/>
      <c r="AA11" s="225"/>
      <c r="AB11" s="225"/>
      <c r="AC11" s="225"/>
      <c r="AD11" s="225"/>
      <c r="AE11" s="225"/>
      <c r="AF11" s="225"/>
      <c r="AG11" s="225"/>
      <c r="AH11" s="225"/>
      <c r="AI11" s="225"/>
      <c r="AJ11" s="225"/>
      <c r="AK11" s="225"/>
      <c r="AL11" s="225"/>
      <c r="AM11" s="225"/>
      <c r="AN11" s="225"/>
      <c r="AO11" s="225"/>
      <c r="AP11" s="225"/>
      <c r="AQ11" s="225"/>
      <c r="AR11" s="225"/>
      <c r="AS11" s="225"/>
      <c r="AT11" s="225"/>
      <c r="AU11" s="225"/>
      <c r="AV11" s="225"/>
      <c r="AW11" s="225"/>
      <c r="AX11" s="225"/>
      <c r="AY11" s="225"/>
      <c r="AZ11" s="225"/>
      <c r="BA11" s="225"/>
      <c r="BB11" s="225"/>
      <c r="BC11" s="225"/>
      <c r="BD11" s="225"/>
      <c r="BE11" s="225"/>
      <c r="BF11" s="225"/>
      <c r="BG11" s="225"/>
      <c r="BH11" s="225"/>
      <c r="BI11" s="225"/>
      <c r="BJ11" s="225"/>
      <c r="BK11" s="225"/>
      <c r="BL11" s="225"/>
      <c r="BM11" s="225"/>
      <c r="BN11" s="225"/>
      <c r="BO11" s="225"/>
      <c r="BP11" s="225"/>
      <c r="BQ11" s="225"/>
      <c r="BR11" s="225"/>
      <c r="BS11" s="225"/>
      <c r="BT11" s="225"/>
      <c r="BU11" s="225"/>
      <c r="BV11" s="225"/>
      <c r="BW11" s="225"/>
      <c r="BX11" s="225"/>
      <c r="BY11" s="225"/>
      <c r="BZ11" s="225"/>
      <c r="CA11" s="225"/>
      <c r="CB11" s="225"/>
      <c r="CC11" s="225"/>
      <c r="CD11" s="225"/>
      <c r="CE11" s="225"/>
      <c r="CF11" s="225"/>
      <c r="CG11" s="225"/>
      <c r="CH11" s="225"/>
      <c r="CI11" s="225"/>
      <c r="CJ11" s="225"/>
      <c r="CK11" s="225"/>
      <c r="CL11" s="225"/>
      <c r="CM11" s="225"/>
      <c r="CN11" s="194" t="s">
        <v>197</v>
      </c>
      <c r="CO11" s="195"/>
      <c r="CP11" s="195"/>
      <c r="CQ11" s="195"/>
      <c r="CR11" s="195"/>
      <c r="CS11" s="195"/>
      <c r="CT11" s="195"/>
      <c r="CU11" s="196"/>
      <c r="CV11" s="258" t="s">
        <v>34</v>
      </c>
      <c r="CW11" s="195"/>
      <c r="CX11" s="195"/>
      <c r="CY11" s="195"/>
      <c r="CZ11" s="195"/>
      <c r="DA11" s="195"/>
      <c r="DB11" s="195"/>
      <c r="DC11" s="195"/>
      <c r="DD11" s="195"/>
      <c r="DE11" s="196"/>
      <c r="DF11" s="63">
        <f>DF12+DF15+DF18+DF19+DF22</f>
        <v>3367097.65</v>
      </c>
      <c r="DG11" s="63">
        <f>DG12+DG15+DG18+DG19+DG22</f>
        <v>2444175.2000000002</v>
      </c>
      <c r="DH11" s="63">
        <f>DH12+DH15+DH18+DH19+DH22</f>
        <v>2134345.7400000002</v>
      </c>
      <c r="DI11" s="63">
        <f>DI12+DI15+DI18+DI19+DI22</f>
        <v>0</v>
      </c>
    </row>
    <row r="12" spans="1:113" ht="34.5" customHeight="1" x14ac:dyDescent="0.2">
      <c r="A12" s="195" t="s">
        <v>200</v>
      </c>
      <c r="B12" s="195"/>
      <c r="C12" s="195"/>
      <c r="D12" s="195"/>
      <c r="E12" s="195"/>
      <c r="F12" s="195"/>
      <c r="G12" s="195"/>
      <c r="H12" s="196"/>
      <c r="I12" s="274" t="s">
        <v>202</v>
      </c>
      <c r="J12" s="213"/>
      <c r="K12" s="213"/>
      <c r="L12" s="213"/>
      <c r="M12" s="213"/>
      <c r="N12" s="213"/>
      <c r="O12" s="213"/>
      <c r="P12" s="213"/>
      <c r="Q12" s="213"/>
      <c r="R12" s="213"/>
      <c r="S12" s="213"/>
      <c r="T12" s="213"/>
      <c r="U12" s="213"/>
      <c r="V12" s="213"/>
      <c r="W12" s="213"/>
      <c r="X12" s="213"/>
      <c r="Y12" s="213"/>
      <c r="Z12" s="213"/>
      <c r="AA12" s="213"/>
      <c r="AB12" s="213"/>
      <c r="AC12" s="213"/>
      <c r="AD12" s="213"/>
      <c r="AE12" s="213"/>
      <c r="AF12" s="213"/>
      <c r="AG12" s="213"/>
      <c r="AH12" s="213"/>
      <c r="AI12" s="213"/>
      <c r="AJ12" s="213"/>
      <c r="AK12" s="213"/>
      <c r="AL12" s="213"/>
      <c r="AM12" s="213"/>
      <c r="AN12" s="213"/>
      <c r="AO12" s="213"/>
      <c r="AP12" s="213"/>
      <c r="AQ12" s="213"/>
      <c r="AR12" s="213"/>
      <c r="AS12" s="213"/>
      <c r="AT12" s="213"/>
      <c r="AU12" s="213"/>
      <c r="AV12" s="213"/>
      <c r="AW12" s="213"/>
      <c r="AX12" s="213"/>
      <c r="AY12" s="213"/>
      <c r="AZ12" s="213"/>
      <c r="BA12" s="213"/>
      <c r="BB12" s="213"/>
      <c r="BC12" s="213"/>
      <c r="BD12" s="213"/>
      <c r="BE12" s="213"/>
      <c r="BF12" s="213"/>
      <c r="BG12" s="213"/>
      <c r="BH12" s="213"/>
      <c r="BI12" s="213"/>
      <c r="BJ12" s="213"/>
      <c r="BK12" s="213"/>
      <c r="BL12" s="213"/>
      <c r="BM12" s="213"/>
      <c r="BN12" s="213"/>
      <c r="BO12" s="213"/>
      <c r="BP12" s="213"/>
      <c r="BQ12" s="213"/>
      <c r="BR12" s="213"/>
      <c r="BS12" s="213"/>
      <c r="BT12" s="213"/>
      <c r="BU12" s="213"/>
      <c r="BV12" s="213"/>
      <c r="BW12" s="213"/>
      <c r="BX12" s="213"/>
      <c r="BY12" s="213"/>
      <c r="BZ12" s="213"/>
      <c r="CA12" s="213"/>
      <c r="CB12" s="213"/>
      <c r="CC12" s="213"/>
      <c r="CD12" s="213"/>
      <c r="CE12" s="213"/>
      <c r="CF12" s="213"/>
      <c r="CG12" s="213"/>
      <c r="CH12" s="213"/>
      <c r="CI12" s="213"/>
      <c r="CJ12" s="213"/>
      <c r="CK12" s="213"/>
      <c r="CL12" s="213"/>
      <c r="CM12" s="213"/>
      <c r="CN12" s="194" t="s">
        <v>201</v>
      </c>
      <c r="CO12" s="195"/>
      <c r="CP12" s="195"/>
      <c r="CQ12" s="195"/>
      <c r="CR12" s="195"/>
      <c r="CS12" s="195"/>
      <c r="CT12" s="195"/>
      <c r="CU12" s="196"/>
      <c r="CV12" s="258" t="s">
        <v>34</v>
      </c>
      <c r="CW12" s="195"/>
      <c r="CX12" s="195"/>
      <c r="CY12" s="195"/>
      <c r="CZ12" s="195"/>
      <c r="DA12" s="195"/>
      <c r="DB12" s="195"/>
      <c r="DC12" s="195"/>
      <c r="DD12" s="195"/>
      <c r="DE12" s="196"/>
      <c r="DF12" s="63">
        <f>DF13+DF14</f>
        <v>2660973.81</v>
      </c>
      <c r="DG12" s="63">
        <f>DG13+DG14</f>
        <v>2307707</v>
      </c>
      <c r="DH12" s="63">
        <f>DH13+DH14</f>
        <v>2007707</v>
      </c>
      <c r="DI12" s="63">
        <f>DI13+DI14</f>
        <v>0</v>
      </c>
    </row>
    <row r="13" spans="1:113" ht="24" customHeight="1" x14ac:dyDescent="0.2">
      <c r="A13" s="195" t="s">
        <v>203</v>
      </c>
      <c r="B13" s="195"/>
      <c r="C13" s="195"/>
      <c r="D13" s="195"/>
      <c r="E13" s="195"/>
      <c r="F13" s="195"/>
      <c r="G13" s="195"/>
      <c r="H13" s="196"/>
      <c r="I13" s="261" t="s">
        <v>204</v>
      </c>
      <c r="J13" s="193"/>
      <c r="K13" s="193"/>
      <c r="L13" s="193"/>
      <c r="M13" s="193"/>
      <c r="N13" s="193"/>
      <c r="O13" s="193"/>
      <c r="P13" s="193"/>
      <c r="Q13" s="193"/>
      <c r="R13" s="193"/>
      <c r="S13" s="193"/>
      <c r="T13" s="193"/>
      <c r="U13" s="193"/>
      <c r="V13" s="193"/>
      <c r="W13" s="193"/>
      <c r="X13" s="193"/>
      <c r="Y13" s="193"/>
      <c r="Z13" s="193"/>
      <c r="AA13" s="193"/>
      <c r="AB13" s="193"/>
      <c r="AC13" s="193"/>
      <c r="AD13" s="193"/>
      <c r="AE13" s="193"/>
      <c r="AF13" s="193"/>
      <c r="AG13" s="193"/>
      <c r="AH13" s="193"/>
      <c r="AI13" s="193"/>
      <c r="AJ13" s="193"/>
      <c r="AK13" s="193"/>
      <c r="AL13" s="193"/>
      <c r="AM13" s="193"/>
      <c r="AN13" s="193"/>
      <c r="AO13" s="193"/>
      <c r="AP13" s="193"/>
      <c r="AQ13" s="193"/>
      <c r="AR13" s="193"/>
      <c r="AS13" s="193"/>
      <c r="AT13" s="193"/>
      <c r="AU13" s="193"/>
      <c r="AV13" s="193"/>
      <c r="AW13" s="193"/>
      <c r="AX13" s="193"/>
      <c r="AY13" s="193"/>
      <c r="AZ13" s="193"/>
      <c r="BA13" s="193"/>
      <c r="BB13" s="193"/>
      <c r="BC13" s="193"/>
      <c r="BD13" s="193"/>
      <c r="BE13" s="193"/>
      <c r="BF13" s="193"/>
      <c r="BG13" s="193"/>
      <c r="BH13" s="193"/>
      <c r="BI13" s="193"/>
      <c r="BJ13" s="193"/>
      <c r="BK13" s="193"/>
      <c r="BL13" s="193"/>
      <c r="BM13" s="193"/>
      <c r="BN13" s="193"/>
      <c r="BO13" s="193"/>
      <c r="BP13" s="193"/>
      <c r="BQ13" s="193"/>
      <c r="BR13" s="193"/>
      <c r="BS13" s="193"/>
      <c r="BT13" s="193"/>
      <c r="BU13" s="193"/>
      <c r="BV13" s="193"/>
      <c r="BW13" s="193"/>
      <c r="BX13" s="193"/>
      <c r="BY13" s="193"/>
      <c r="BZ13" s="193"/>
      <c r="CA13" s="193"/>
      <c r="CB13" s="193"/>
      <c r="CC13" s="193"/>
      <c r="CD13" s="193"/>
      <c r="CE13" s="193"/>
      <c r="CF13" s="193"/>
      <c r="CG13" s="193"/>
      <c r="CH13" s="193"/>
      <c r="CI13" s="193"/>
      <c r="CJ13" s="193"/>
      <c r="CK13" s="193"/>
      <c r="CL13" s="193"/>
      <c r="CM13" s="193"/>
      <c r="CN13" s="194" t="s">
        <v>205</v>
      </c>
      <c r="CO13" s="195"/>
      <c r="CP13" s="195"/>
      <c r="CQ13" s="195"/>
      <c r="CR13" s="195"/>
      <c r="CS13" s="195"/>
      <c r="CT13" s="195"/>
      <c r="CU13" s="196"/>
      <c r="CV13" s="258" t="s">
        <v>34</v>
      </c>
      <c r="CW13" s="195"/>
      <c r="CX13" s="195"/>
      <c r="CY13" s="195"/>
      <c r="CZ13" s="195"/>
      <c r="DA13" s="195"/>
      <c r="DB13" s="195"/>
      <c r="DC13" s="195"/>
      <c r="DD13" s="195"/>
      <c r="DE13" s="196"/>
      <c r="DF13" s="67">
        <f>SUM('Z V 21'!G26:G41)</f>
        <v>2660973.81</v>
      </c>
      <c r="DG13" s="67">
        <f>SUM('Z V 21'!H26:H41)</f>
        <v>2307707</v>
      </c>
      <c r="DH13" s="67">
        <f>SUM('Z V 21'!I26:I41)</f>
        <v>2007707</v>
      </c>
      <c r="DI13" s="67">
        <v>0</v>
      </c>
    </row>
    <row r="14" spans="1:113" ht="12.75" hidden="1" customHeight="1" x14ac:dyDescent="0.2">
      <c r="A14" s="195" t="s">
        <v>206</v>
      </c>
      <c r="B14" s="195"/>
      <c r="C14" s="195"/>
      <c r="D14" s="195"/>
      <c r="E14" s="195"/>
      <c r="F14" s="195"/>
      <c r="G14" s="195"/>
      <c r="H14" s="196"/>
      <c r="I14" s="261" t="s">
        <v>207</v>
      </c>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3"/>
      <c r="AH14" s="193"/>
      <c r="AI14" s="193"/>
      <c r="AJ14" s="193"/>
      <c r="AK14" s="193"/>
      <c r="AL14" s="193"/>
      <c r="AM14" s="193"/>
      <c r="AN14" s="193"/>
      <c r="AO14" s="193"/>
      <c r="AP14" s="193"/>
      <c r="AQ14" s="193"/>
      <c r="AR14" s="193"/>
      <c r="AS14" s="193"/>
      <c r="AT14" s="193"/>
      <c r="AU14" s="193"/>
      <c r="AV14" s="193"/>
      <c r="AW14" s="193"/>
      <c r="AX14" s="193"/>
      <c r="AY14" s="193"/>
      <c r="AZ14" s="193"/>
      <c r="BA14" s="193"/>
      <c r="BB14" s="193"/>
      <c r="BC14" s="193"/>
      <c r="BD14" s="193"/>
      <c r="BE14" s="193"/>
      <c r="BF14" s="193"/>
      <c r="BG14" s="193"/>
      <c r="BH14" s="193"/>
      <c r="BI14" s="193"/>
      <c r="BJ14" s="193"/>
      <c r="BK14" s="193"/>
      <c r="BL14" s="193"/>
      <c r="BM14" s="193"/>
      <c r="BN14" s="193"/>
      <c r="BO14" s="193"/>
      <c r="BP14" s="193"/>
      <c r="BQ14" s="193"/>
      <c r="BR14" s="193"/>
      <c r="BS14" s="193"/>
      <c r="BT14" s="193"/>
      <c r="BU14" s="193"/>
      <c r="BV14" s="193"/>
      <c r="BW14" s="193"/>
      <c r="BX14" s="193"/>
      <c r="BY14" s="193"/>
      <c r="BZ14" s="193"/>
      <c r="CA14" s="193"/>
      <c r="CB14" s="193"/>
      <c r="CC14" s="193"/>
      <c r="CD14" s="193"/>
      <c r="CE14" s="193"/>
      <c r="CF14" s="193"/>
      <c r="CG14" s="193"/>
      <c r="CH14" s="193"/>
      <c r="CI14" s="193"/>
      <c r="CJ14" s="193"/>
      <c r="CK14" s="193"/>
      <c r="CL14" s="193"/>
      <c r="CM14" s="193"/>
      <c r="CN14" s="194" t="s">
        <v>208</v>
      </c>
      <c r="CO14" s="195"/>
      <c r="CP14" s="195"/>
      <c r="CQ14" s="195"/>
      <c r="CR14" s="195"/>
      <c r="CS14" s="195"/>
      <c r="CT14" s="195"/>
      <c r="CU14" s="196"/>
      <c r="CV14" s="258" t="s">
        <v>34</v>
      </c>
      <c r="CW14" s="195"/>
      <c r="CX14" s="195"/>
      <c r="CY14" s="195"/>
      <c r="CZ14" s="195"/>
      <c r="DA14" s="195"/>
      <c r="DB14" s="195"/>
      <c r="DC14" s="195"/>
      <c r="DD14" s="195"/>
      <c r="DE14" s="196"/>
      <c r="DF14" s="67">
        <v>0</v>
      </c>
      <c r="DG14" s="67">
        <v>0</v>
      </c>
      <c r="DH14" s="67">
        <v>0</v>
      </c>
      <c r="DI14" s="67">
        <v>0</v>
      </c>
    </row>
    <row r="15" spans="1:113" ht="24" customHeight="1" x14ac:dyDescent="0.2">
      <c r="A15" s="195" t="s">
        <v>209</v>
      </c>
      <c r="B15" s="195"/>
      <c r="C15" s="195"/>
      <c r="D15" s="195"/>
      <c r="E15" s="195"/>
      <c r="F15" s="195"/>
      <c r="G15" s="195"/>
      <c r="H15" s="196"/>
      <c r="I15" s="274" t="s">
        <v>210</v>
      </c>
      <c r="J15" s="213"/>
      <c r="K15" s="213"/>
      <c r="L15" s="213"/>
      <c r="M15" s="213"/>
      <c r="N15" s="213"/>
      <c r="O15" s="213"/>
      <c r="P15" s="213"/>
      <c r="Q15" s="213"/>
      <c r="R15" s="213"/>
      <c r="S15" s="213"/>
      <c r="T15" s="213"/>
      <c r="U15" s="213"/>
      <c r="V15" s="213"/>
      <c r="W15" s="213"/>
      <c r="X15" s="213"/>
      <c r="Y15" s="213"/>
      <c r="Z15" s="213"/>
      <c r="AA15" s="213"/>
      <c r="AB15" s="213"/>
      <c r="AC15" s="213"/>
      <c r="AD15" s="213"/>
      <c r="AE15" s="213"/>
      <c r="AF15" s="213"/>
      <c r="AG15" s="213"/>
      <c r="AH15" s="213"/>
      <c r="AI15" s="213"/>
      <c r="AJ15" s="213"/>
      <c r="AK15" s="213"/>
      <c r="AL15" s="213"/>
      <c r="AM15" s="213"/>
      <c r="AN15" s="213"/>
      <c r="AO15" s="213"/>
      <c r="AP15" s="213"/>
      <c r="AQ15" s="213"/>
      <c r="AR15" s="213"/>
      <c r="AS15" s="213"/>
      <c r="AT15" s="213"/>
      <c r="AU15" s="213"/>
      <c r="AV15" s="213"/>
      <c r="AW15" s="213"/>
      <c r="AX15" s="213"/>
      <c r="AY15" s="213"/>
      <c r="AZ15" s="213"/>
      <c r="BA15" s="213"/>
      <c r="BB15" s="213"/>
      <c r="BC15" s="213"/>
      <c r="BD15" s="213"/>
      <c r="BE15" s="213"/>
      <c r="BF15" s="213"/>
      <c r="BG15" s="213"/>
      <c r="BH15" s="213"/>
      <c r="BI15" s="213"/>
      <c r="BJ15" s="213"/>
      <c r="BK15" s="213"/>
      <c r="BL15" s="213"/>
      <c r="BM15" s="213"/>
      <c r="BN15" s="213"/>
      <c r="BO15" s="213"/>
      <c r="BP15" s="213"/>
      <c r="BQ15" s="213"/>
      <c r="BR15" s="213"/>
      <c r="BS15" s="213"/>
      <c r="BT15" s="213"/>
      <c r="BU15" s="213"/>
      <c r="BV15" s="213"/>
      <c r="BW15" s="213"/>
      <c r="BX15" s="213"/>
      <c r="BY15" s="213"/>
      <c r="BZ15" s="213"/>
      <c r="CA15" s="213"/>
      <c r="CB15" s="213"/>
      <c r="CC15" s="213"/>
      <c r="CD15" s="213"/>
      <c r="CE15" s="213"/>
      <c r="CF15" s="213"/>
      <c r="CG15" s="213"/>
      <c r="CH15" s="213"/>
      <c r="CI15" s="213"/>
      <c r="CJ15" s="213"/>
      <c r="CK15" s="213"/>
      <c r="CL15" s="213"/>
      <c r="CM15" s="213"/>
      <c r="CN15" s="194" t="s">
        <v>211</v>
      </c>
      <c r="CO15" s="195"/>
      <c r="CP15" s="195"/>
      <c r="CQ15" s="195"/>
      <c r="CR15" s="195"/>
      <c r="CS15" s="195"/>
      <c r="CT15" s="195"/>
      <c r="CU15" s="196"/>
      <c r="CV15" s="258" t="s">
        <v>34</v>
      </c>
      <c r="CW15" s="195"/>
      <c r="CX15" s="195"/>
      <c r="CY15" s="195"/>
      <c r="CZ15" s="195"/>
      <c r="DA15" s="195"/>
      <c r="DB15" s="195"/>
      <c r="DC15" s="195"/>
      <c r="DD15" s="195"/>
      <c r="DE15" s="196"/>
      <c r="DF15" s="63">
        <f>DF16+DF17</f>
        <v>673123.83999999997</v>
      </c>
      <c r="DG15" s="63">
        <f>DG16+DG17</f>
        <v>103468.2</v>
      </c>
      <c r="DH15" s="63">
        <f>DH16+DH17</f>
        <v>93638.74</v>
      </c>
      <c r="DI15" s="63">
        <f>DI16+DI17</f>
        <v>0</v>
      </c>
    </row>
    <row r="16" spans="1:113" ht="24" customHeight="1" x14ac:dyDescent="0.2">
      <c r="A16" s="195" t="s">
        <v>212</v>
      </c>
      <c r="B16" s="195"/>
      <c r="C16" s="195"/>
      <c r="D16" s="195"/>
      <c r="E16" s="195"/>
      <c r="F16" s="195"/>
      <c r="G16" s="195"/>
      <c r="H16" s="196"/>
      <c r="I16" s="261" t="s">
        <v>204</v>
      </c>
      <c r="J16" s="193"/>
      <c r="K16" s="193"/>
      <c r="L16" s="193"/>
      <c r="M16" s="193"/>
      <c r="N16" s="193"/>
      <c r="O16" s="193"/>
      <c r="P16" s="193"/>
      <c r="Q16" s="193"/>
      <c r="R16" s="193"/>
      <c r="S16" s="193"/>
      <c r="T16" s="193"/>
      <c r="U16" s="193"/>
      <c r="V16" s="193"/>
      <c r="W16" s="193"/>
      <c r="X16" s="193"/>
      <c r="Y16" s="193"/>
      <c r="Z16" s="193"/>
      <c r="AA16" s="193"/>
      <c r="AB16" s="193"/>
      <c r="AC16" s="193"/>
      <c r="AD16" s="193"/>
      <c r="AE16" s="193"/>
      <c r="AF16" s="193"/>
      <c r="AG16" s="193"/>
      <c r="AH16" s="193"/>
      <c r="AI16" s="193"/>
      <c r="AJ16" s="193"/>
      <c r="AK16" s="193"/>
      <c r="AL16" s="193"/>
      <c r="AM16" s="193"/>
      <c r="AN16" s="193"/>
      <c r="AO16" s="193"/>
      <c r="AP16" s="193"/>
      <c r="AQ16" s="193"/>
      <c r="AR16" s="193"/>
      <c r="AS16" s="193"/>
      <c r="AT16" s="193"/>
      <c r="AU16" s="193"/>
      <c r="AV16" s="193"/>
      <c r="AW16" s="193"/>
      <c r="AX16" s="193"/>
      <c r="AY16" s="193"/>
      <c r="AZ16" s="193"/>
      <c r="BA16" s="193"/>
      <c r="BB16" s="193"/>
      <c r="BC16" s="193"/>
      <c r="BD16" s="193"/>
      <c r="BE16" s="193"/>
      <c r="BF16" s="193"/>
      <c r="BG16" s="193"/>
      <c r="BH16" s="193"/>
      <c r="BI16" s="193"/>
      <c r="BJ16" s="193"/>
      <c r="BK16" s="193"/>
      <c r="BL16" s="193"/>
      <c r="BM16" s="193"/>
      <c r="BN16" s="193"/>
      <c r="BO16" s="193"/>
      <c r="BP16" s="193"/>
      <c r="BQ16" s="193"/>
      <c r="BR16" s="193"/>
      <c r="BS16" s="193"/>
      <c r="BT16" s="193"/>
      <c r="BU16" s="193"/>
      <c r="BV16" s="193"/>
      <c r="BW16" s="193"/>
      <c r="BX16" s="193"/>
      <c r="BY16" s="193"/>
      <c r="BZ16" s="193"/>
      <c r="CA16" s="193"/>
      <c r="CB16" s="193"/>
      <c r="CC16" s="193"/>
      <c r="CD16" s="193"/>
      <c r="CE16" s="193"/>
      <c r="CF16" s="193"/>
      <c r="CG16" s="193"/>
      <c r="CH16" s="193"/>
      <c r="CI16" s="193"/>
      <c r="CJ16" s="193"/>
      <c r="CK16" s="193"/>
      <c r="CL16" s="193"/>
      <c r="CM16" s="193"/>
      <c r="CN16" s="194" t="s">
        <v>213</v>
      </c>
      <c r="CO16" s="195"/>
      <c r="CP16" s="195"/>
      <c r="CQ16" s="195"/>
      <c r="CR16" s="195"/>
      <c r="CS16" s="195"/>
      <c r="CT16" s="195"/>
      <c r="CU16" s="196"/>
      <c r="CV16" s="258" t="s">
        <v>34</v>
      </c>
      <c r="CW16" s="195"/>
      <c r="CX16" s="195"/>
      <c r="CY16" s="195"/>
      <c r="CZ16" s="195"/>
      <c r="DA16" s="195"/>
      <c r="DB16" s="195"/>
      <c r="DC16" s="195"/>
      <c r="DD16" s="195"/>
      <c r="DE16" s="196"/>
      <c r="DF16" s="67">
        <f>SUM('S 21'!G31:G34)</f>
        <v>673123.83999999997</v>
      </c>
      <c r="DG16" s="67">
        <f>SUM('S 21'!H31:H34)</f>
        <v>103468.2</v>
      </c>
      <c r="DH16" s="67">
        <f>SUM('S 21'!I31:I34)</f>
        <v>93638.74</v>
      </c>
      <c r="DI16" s="67">
        <v>0</v>
      </c>
    </row>
    <row r="17" spans="1:113" ht="12.75" hidden="1" customHeight="1" x14ac:dyDescent="0.2">
      <c r="A17" s="195" t="s">
        <v>214</v>
      </c>
      <c r="B17" s="195"/>
      <c r="C17" s="195"/>
      <c r="D17" s="195"/>
      <c r="E17" s="195"/>
      <c r="F17" s="195"/>
      <c r="G17" s="195"/>
      <c r="H17" s="196"/>
      <c r="I17" s="261" t="s">
        <v>207</v>
      </c>
      <c r="J17" s="193"/>
      <c r="K17" s="193"/>
      <c r="L17" s="193"/>
      <c r="M17" s="193"/>
      <c r="N17" s="193"/>
      <c r="O17" s="193"/>
      <c r="P17" s="193"/>
      <c r="Q17" s="193"/>
      <c r="R17" s="193"/>
      <c r="S17" s="193"/>
      <c r="T17" s="193"/>
      <c r="U17" s="193"/>
      <c r="V17" s="193"/>
      <c r="W17" s="193"/>
      <c r="X17" s="193"/>
      <c r="Y17" s="193"/>
      <c r="Z17" s="193"/>
      <c r="AA17" s="193"/>
      <c r="AB17" s="193"/>
      <c r="AC17" s="193"/>
      <c r="AD17" s="193"/>
      <c r="AE17" s="193"/>
      <c r="AF17" s="193"/>
      <c r="AG17" s="193"/>
      <c r="AH17" s="193"/>
      <c r="AI17" s="193"/>
      <c r="AJ17" s="193"/>
      <c r="AK17" s="193"/>
      <c r="AL17" s="193"/>
      <c r="AM17" s="193"/>
      <c r="AN17" s="193"/>
      <c r="AO17" s="193"/>
      <c r="AP17" s="193"/>
      <c r="AQ17" s="193"/>
      <c r="AR17" s="193"/>
      <c r="AS17" s="193"/>
      <c r="AT17" s="193"/>
      <c r="AU17" s="193"/>
      <c r="AV17" s="193"/>
      <c r="AW17" s="193"/>
      <c r="AX17" s="193"/>
      <c r="AY17" s="193"/>
      <c r="AZ17" s="193"/>
      <c r="BA17" s="193"/>
      <c r="BB17" s="193"/>
      <c r="BC17" s="193"/>
      <c r="BD17" s="193"/>
      <c r="BE17" s="193"/>
      <c r="BF17" s="193"/>
      <c r="BG17" s="193"/>
      <c r="BH17" s="193"/>
      <c r="BI17" s="193"/>
      <c r="BJ17" s="193"/>
      <c r="BK17" s="193"/>
      <c r="BL17" s="193"/>
      <c r="BM17" s="193"/>
      <c r="BN17" s="193"/>
      <c r="BO17" s="193"/>
      <c r="BP17" s="193"/>
      <c r="BQ17" s="193"/>
      <c r="BR17" s="193"/>
      <c r="BS17" s="193"/>
      <c r="BT17" s="193"/>
      <c r="BU17" s="193"/>
      <c r="BV17" s="193"/>
      <c r="BW17" s="193"/>
      <c r="BX17" s="193"/>
      <c r="BY17" s="193"/>
      <c r="BZ17" s="193"/>
      <c r="CA17" s="193"/>
      <c r="CB17" s="193"/>
      <c r="CC17" s="193"/>
      <c r="CD17" s="193"/>
      <c r="CE17" s="193"/>
      <c r="CF17" s="193"/>
      <c r="CG17" s="193"/>
      <c r="CH17" s="193"/>
      <c r="CI17" s="193"/>
      <c r="CJ17" s="193"/>
      <c r="CK17" s="193"/>
      <c r="CL17" s="193"/>
      <c r="CM17" s="193"/>
      <c r="CN17" s="194" t="s">
        <v>215</v>
      </c>
      <c r="CO17" s="195"/>
      <c r="CP17" s="195"/>
      <c r="CQ17" s="195"/>
      <c r="CR17" s="195"/>
      <c r="CS17" s="195"/>
      <c r="CT17" s="195"/>
      <c r="CU17" s="196"/>
      <c r="CV17" s="258" t="s">
        <v>34</v>
      </c>
      <c r="CW17" s="195"/>
      <c r="CX17" s="195"/>
      <c r="CY17" s="195"/>
      <c r="CZ17" s="195"/>
      <c r="DA17" s="195"/>
      <c r="DB17" s="195"/>
      <c r="DC17" s="195"/>
      <c r="DD17" s="195"/>
      <c r="DE17" s="196"/>
      <c r="DF17" s="67">
        <v>0</v>
      </c>
      <c r="DG17" s="67">
        <v>0</v>
      </c>
      <c r="DH17" s="67">
        <v>0</v>
      </c>
      <c r="DI17" s="67">
        <v>0</v>
      </c>
    </row>
    <row r="18" spans="1:113" ht="12.75" customHeight="1" x14ac:dyDescent="0.2">
      <c r="A18" s="195" t="s">
        <v>216</v>
      </c>
      <c r="B18" s="195"/>
      <c r="C18" s="195"/>
      <c r="D18" s="195"/>
      <c r="E18" s="195"/>
      <c r="F18" s="195"/>
      <c r="G18" s="195"/>
      <c r="H18" s="196"/>
      <c r="I18" s="274" t="s">
        <v>217</v>
      </c>
      <c r="J18" s="213"/>
      <c r="K18" s="213"/>
      <c r="L18" s="213"/>
      <c r="M18" s="213"/>
      <c r="N18" s="213"/>
      <c r="O18" s="213"/>
      <c r="P18" s="213"/>
      <c r="Q18" s="213"/>
      <c r="R18" s="213"/>
      <c r="S18" s="213"/>
      <c r="T18" s="213"/>
      <c r="U18" s="213"/>
      <c r="V18" s="213"/>
      <c r="W18" s="213"/>
      <c r="X18" s="213"/>
      <c r="Y18" s="213"/>
      <c r="Z18" s="213"/>
      <c r="AA18" s="213"/>
      <c r="AB18" s="213"/>
      <c r="AC18" s="213"/>
      <c r="AD18" s="213"/>
      <c r="AE18" s="213"/>
      <c r="AF18" s="213"/>
      <c r="AG18" s="213"/>
      <c r="AH18" s="213"/>
      <c r="AI18" s="213"/>
      <c r="AJ18" s="213"/>
      <c r="AK18" s="213"/>
      <c r="AL18" s="213"/>
      <c r="AM18" s="213"/>
      <c r="AN18" s="213"/>
      <c r="AO18" s="213"/>
      <c r="AP18" s="213"/>
      <c r="AQ18" s="213"/>
      <c r="AR18" s="213"/>
      <c r="AS18" s="213"/>
      <c r="AT18" s="213"/>
      <c r="AU18" s="213"/>
      <c r="AV18" s="213"/>
      <c r="AW18" s="213"/>
      <c r="AX18" s="213"/>
      <c r="AY18" s="213"/>
      <c r="AZ18" s="213"/>
      <c r="BA18" s="213"/>
      <c r="BB18" s="213"/>
      <c r="BC18" s="213"/>
      <c r="BD18" s="213"/>
      <c r="BE18" s="213"/>
      <c r="BF18" s="213"/>
      <c r="BG18" s="213"/>
      <c r="BH18" s="213"/>
      <c r="BI18" s="213"/>
      <c r="BJ18" s="213"/>
      <c r="BK18" s="213"/>
      <c r="BL18" s="213"/>
      <c r="BM18" s="213"/>
      <c r="BN18" s="213"/>
      <c r="BO18" s="213"/>
      <c r="BP18" s="213"/>
      <c r="BQ18" s="213"/>
      <c r="BR18" s="213"/>
      <c r="BS18" s="213"/>
      <c r="BT18" s="213"/>
      <c r="BU18" s="213"/>
      <c r="BV18" s="213"/>
      <c r="BW18" s="213"/>
      <c r="BX18" s="213"/>
      <c r="BY18" s="213"/>
      <c r="BZ18" s="213"/>
      <c r="CA18" s="213"/>
      <c r="CB18" s="213"/>
      <c r="CC18" s="213"/>
      <c r="CD18" s="213"/>
      <c r="CE18" s="213"/>
      <c r="CF18" s="213"/>
      <c r="CG18" s="213"/>
      <c r="CH18" s="213"/>
      <c r="CI18" s="213"/>
      <c r="CJ18" s="213"/>
      <c r="CK18" s="213"/>
      <c r="CL18" s="213"/>
      <c r="CM18" s="213"/>
      <c r="CN18" s="194" t="s">
        <v>218</v>
      </c>
      <c r="CO18" s="195"/>
      <c r="CP18" s="195"/>
      <c r="CQ18" s="195"/>
      <c r="CR18" s="195"/>
      <c r="CS18" s="195"/>
      <c r="CT18" s="195"/>
      <c r="CU18" s="196"/>
      <c r="CV18" s="258" t="s">
        <v>34</v>
      </c>
      <c r="CW18" s="195"/>
      <c r="CX18" s="195"/>
      <c r="CY18" s="195"/>
      <c r="CZ18" s="195"/>
      <c r="DA18" s="195"/>
      <c r="DB18" s="195"/>
      <c r="DC18" s="195"/>
      <c r="DD18" s="195"/>
      <c r="DE18" s="196"/>
      <c r="DF18" s="67">
        <f>стр.1_4!CB101</f>
        <v>0</v>
      </c>
      <c r="DG18" s="67">
        <f>стр.1_4!CC101</f>
        <v>0</v>
      </c>
      <c r="DH18" s="67">
        <f>стр.1_4!CD101</f>
        <v>0</v>
      </c>
      <c r="DI18" s="67">
        <f>стр.1_4!CE101</f>
        <v>0</v>
      </c>
    </row>
    <row r="19" spans="1:113" x14ac:dyDescent="0.2">
      <c r="A19" s="195" t="s">
        <v>219</v>
      </c>
      <c r="B19" s="195"/>
      <c r="C19" s="195"/>
      <c r="D19" s="195"/>
      <c r="E19" s="195"/>
      <c r="F19" s="195"/>
      <c r="G19" s="195"/>
      <c r="H19" s="196"/>
      <c r="I19" s="274" t="s">
        <v>220</v>
      </c>
      <c r="J19" s="213"/>
      <c r="K19" s="213"/>
      <c r="L19" s="213"/>
      <c r="M19" s="213"/>
      <c r="N19" s="213"/>
      <c r="O19" s="213"/>
      <c r="P19" s="213"/>
      <c r="Q19" s="213"/>
      <c r="R19" s="213"/>
      <c r="S19" s="213"/>
      <c r="T19" s="213"/>
      <c r="U19" s="213"/>
      <c r="V19" s="213"/>
      <c r="W19" s="213"/>
      <c r="X19" s="213"/>
      <c r="Y19" s="213"/>
      <c r="Z19" s="213"/>
      <c r="AA19" s="213"/>
      <c r="AB19" s="213"/>
      <c r="AC19" s="213"/>
      <c r="AD19" s="213"/>
      <c r="AE19" s="213"/>
      <c r="AF19" s="213"/>
      <c r="AG19" s="213"/>
      <c r="AH19" s="213"/>
      <c r="AI19" s="213"/>
      <c r="AJ19" s="213"/>
      <c r="AK19" s="213"/>
      <c r="AL19" s="213"/>
      <c r="AM19" s="213"/>
      <c r="AN19" s="213"/>
      <c r="AO19" s="213"/>
      <c r="AP19" s="213"/>
      <c r="AQ19" s="213"/>
      <c r="AR19" s="213"/>
      <c r="AS19" s="213"/>
      <c r="AT19" s="213"/>
      <c r="AU19" s="213"/>
      <c r="AV19" s="213"/>
      <c r="AW19" s="213"/>
      <c r="AX19" s="213"/>
      <c r="AY19" s="213"/>
      <c r="AZ19" s="213"/>
      <c r="BA19" s="213"/>
      <c r="BB19" s="213"/>
      <c r="BC19" s="213"/>
      <c r="BD19" s="213"/>
      <c r="BE19" s="213"/>
      <c r="BF19" s="213"/>
      <c r="BG19" s="213"/>
      <c r="BH19" s="213"/>
      <c r="BI19" s="213"/>
      <c r="BJ19" s="213"/>
      <c r="BK19" s="213"/>
      <c r="BL19" s="213"/>
      <c r="BM19" s="213"/>
      <c r="BN19" s="213"/>
      <c r="BO19" s="213"/>
      <c r="BP19" s="213"/>
      <c r="BQ19" s="213"/>
      <c r="BR19" s="213"/>
      <c r="BS19" s="213"/>
      <c r="BT19" s="213"/>
      <c r="BU19" s="213"/>
      <c r="BV19" s="213"/>
      <c r="BW19" s="213"/>
      <c r="BX19" s="213"/>
      <c r="BY19" s="213"/>
      <c r="BZ19" s="213"/>
      <c r="CA19" s="213"/>
      <c r="CB19" s="213"/>
      <c r="CC19" s="213"/>
      <c r="CD19" s="213"/>
      <c r="CE19" s="213"/>
      <c r="CF19" s="213"/>
      <c r="CG19" s="213"/>
      <c r="CH19" s="213"/>
      <c r="CI19" s="213"/>
      <c r="CJ19" s="213"/>
      <c r="CK19" s="213"/>
      <c r="CL19" s="213"/>
      <c r="CM19" s="213"/>
      <c r="CN19" s="194" t="s">
        <v>221</v>
      </c>
      <c r="CO19" s="195"/>
      <c r="CP19" s="195"/>
      <c r="CQ19" s="195"/>
      <c r="CR19" s="195"/>
      <c r="CS19" s="195"/>
      <c r="CT19" s="195"/>
      <c r="CU19" s="196"/>
      <c r="CV19" s="258" t="s">
        <v>34</v>
      </c>
      <c r="CW19" s="195"/>
      <c r="CX19" s="195"/>
      <c r="CY19" s="195"/>
      <c r="CZ19" s="195"/>
      <c r="DA19" s="195"/>
      <c r="DB19" s="195"/>
      <c r="DC19" s="195"/>
      <c r="DD19" s="195"/>
      <c r="DE19" s="196"/>
      <c r="DF19" s="67">
        <f>DF20+DF21</f>
        <v>0</v>
      </c>
      <c r="DG19" s="67">
        <f>DG20+DG21</f>
        <v>0</v>
      </c>
      <c r="DH19" s="67">
        <f>DH20+DH21</f>
        <v>0</v>
      </c>
      <c r="DI19" s="67">
        <f>DI20+DI21</f>
        <v>0</v>
      </c>
    </row>
    <row r="20" spans="1:113" ht="24" customHeight="1" x14ac:dyDescent="0.2">
      <c r="A20" s="195" t="s">
        <v>222</v>
      </c>
      <c r="B20" s="195"/>
      <c r="C20" s="195"/>
      <c r="D20" s="195"/>
      <c r="E20" s="195"/>
      <c r="F20" s="195"/>
      <c r="G20" s="195"/>
      <c r="H20" s="196"/>
      <c r="I20" s="261" t="s">
        <v>204</v>
      </c>
      <c r="J20" s="193"/>
      <c r="K20" s="193"/>
      <c r="L20" s="193"/>
      <c r="M20" s="193"/>
      <c r="N20" s="193"/>
      <c r="O20" s="193"/>
      <c r="P20" s="193"/>
      <c r="Q20" s="193"/>
      <c r="R20" s="193"/>
      <c r="S20" s="193"/>
      <c r="T20" s="193"/>
      <c r="U20" s="193"/>
      <c r="V20" s="193"/>
      <c r="W20" s="193"/>
      <c r="X20" s="193"/>
      <c r="Y20" s="193"/>
      <c r="Z20" s="193"/>
      <c r="AA20" s="193"/>
      <c r="AB20" s="193"/>
      <c r="AC20" s="193"/>
      <c r="AD20" s="193"/>
      <c r="AE20" s="193"/>
      <c r="AF20" s="193"/>
      <c r="AG20" s="193"/>
      <c r="AH20" s="193"/>
      <c r="AI20" s="193"/>
      <c r="AJ20" s="193"/>
      <c r="AK20" s="193"/>
      <c r="AL20" s="193"/>
      <c r="AM20" s="193"/>
      <c r="AN20" s="193"/>
      <c r="AO20" s="193"/>
      <c r="AP20" s="193"/>
      <c r="AQ20" s="193"/>
      <c r="AR20" s="193"/>
      <c r="AS20" s="193"/>
      <c r="AT20" s="193"/>
      <c r="AU20" s="193"/>
      <c r="AV20" s="193"/>
      <c r="AW20" s="193"/>
      <c r="AX20" s="193"/>
      <c r="AY20" s="193"/>
      <c r="AZ20" s="193"/>
      <c r="BA20" s="193"/>
      <c r="BB20" s="193"/>
      <c r="BC20" s="193"/>
      <c r="BD20" s="193"/>
      <c r="BE20" s="193"/>
      <c r="BF20" s="193"/>
      <c r="BG20" s="193"/>
      <c r="BH20" s="193"/>
      <c r="BI20" s="193"/>
      <c r="BJ20" s="193"/>
      <c r="BK20" s="193"/>
      <c r="BL20" s="193"/>
      <c r="BM20" s="193"/>
      <c r="BN20" s="193"/>
      <c r="BO20" s="193"/>
      <c r="BP20" s="193"/>
      <c r="BQ20" s="193"/>
      <c r="BR20" s="193"/>
      <c r="BS20" s="193"/>
      <c r="BT20" s="193"/>
      <c r="BU20" s="193"/>
      <c r="BV20" s="193"/>
      <c r="BW20" s="193"/>
      <c r="BX20" s="193"/>
      <c r="BY20" s="193"/>
      <c r="BZ20" s="193"/>
      <c r="CA20" s="193"/>
      <c r="CB20" s="193"/>
      <c r="CC20" s="193"/>
      <c r="CD20" s="193"/>
      <c r="CE20" s="193"/>
      <c r="CF20" s="193"/>
      <c r="CG20" s="193"/>
      <c r="CH20" s="193"/>
      <c r="CI20" s="193"/>
      <c r="CJ20" s="193"/>
      <c r="CK20" s="193"/>
      <c r="CL20" s="193"/>
      <c r="CM20" s="193"/>
      <c r="CN20" s="194" t="s">
        <v>223</v>
      </c>
      <c r="CO20" s="195"/>
      <c r="CP20" s="195"/>
      <c r="CQ20" s="195"/>
      <c r="CR20" s="195"/>
      <c r="CS20" s="195"/>
      <c r="CT20" s="195"/>
      <c r="CU20" s="196"/>
      <c r="CV20" s="258" t="s">
        <v>34</v>
      </c>
      <c r="CW20" s="195"/>
      <c r="CX20" s="195"/>
      <c r="CY20" s="195"/>
      <c r="CZ20" s="195"/>
      <c r="DA20" s="195"/>
      <c r="DB20" s="195"/>
      <c r="DC20" s="195"/>
      <c r="DD20" s="195"/>
      <c r="DE20" s="196"/>
      <c r="DF20" s="67">
        <v>0</v>
      </c>
      <c r="DG20" s="67">
        <v>0</v>
      </c>
      <c r="DH20" s="67">
        <v>0</v>
      </c>
      <c r="DI20" s="67">
        <v>0</v>
      </c>
    </row>
    <row r="21" spans="1:113" ht="12.75" hidden="1" customHeight="1" x14ac:dyDescent="0.2">
      <c r="A21" s="195" t="s">
        <v>224</v>
      </c>
      <c r="B21" s="195"/>
      <c r="C21" s="195"/>
      <c r="D21" s="195"/>
      <c r="E21" s="195"/>
      <c r="F21" s="195"/>
      <c r="G21" s="195"/>
      <c r="H21" s="196"/>
      <c r="I21" s="261" t="s">
        <v>207</v>
      </c>
      <c r="J21" s="193"/>
      <c r="K21" s="193"/>
      <c r="L21" s="193"/>
      <c r="M21" s="193"/>
      <c r="N21" s="193"/>
      <c r="O21" s="193"/>
      <c r="P21" s="193"/>
      <c r="Q21" s="193"/>
      <c r="R21" s="193"/>
      <c r="S21" s="193"/>
      <c r="T21" s="193"/>
      <c r="U21" s="193"/>
      <c r="V21" s="193"/>
      <c r="W21" s="193"/>
      <c r="X21" s="193"/>
      <c r="Y21" s="193"/>
      <c r="Z21" s="193"/>
      <c r="AA21" s="193"/>
      <c r="AB21" s="193"/>
      <c r="AC21" s="193"/>
      <c r="AD21" s="193"/>
      <c r="AE21" s="193"/>
      <c r="AF21" s="193"/>
      <c r="AG21" s="193"/>
      <c r="AH21" s="193"/>
      <c r="AI21" s="193"/>
      <c r="AJ21" s="193"/>
      <c r="AK21" s="193"/>
      <c r="AL21" s="193"/>
      <c r="AM21" s="193"/>
      <c r="AN21" s="193"/>
      <c r="AO21" s="193"/>
      <c r="AP21" s="193"/>
      <c r="AQ21" s="193"/>
      <c r="AR21" s="193"/>
      <c r="AS21" s="193"/>
      <c r="AT21" s="193"/>
      <c r="AU21" s="193"/>
      <c r="AV21" s="193"/>
      <c r="AW21" s="193"/>
      <c r="AX21" s="193"/>
      <c r="AY21" s="193"/>
      <c r="AZ21" s="193"/>
      <c r="BA21" s="193"/>
      <c r="BB21" s="193"/>
      <c r="BC21" s="193"/>
      <c r="BD21" s="193"/>
      <c r="BE21" s="193"/>
      <c r="BF21" s="193"/>
      <c r="BG21" s="193"/>
      <c r="BH21" s="193"/>
      <c r="BI21" s="193"/>
      <c r="BJ21" s="193"/>
      <c r="BK21" s="193"/>
      <c r="BL21" s="193"/>
      <c r="BM21" s="193"/>
      <c r="BN21" s="193"/>
      <c r="BO21" s="193"/>
      <c r="BP21" s="193"/>
      <c r="BQ21" s="193"/>
      <c r="BR21" s="193"/>
      <c r="BS21" s="193"/>
      <c r="BT21" s="193"/>
      <c r="BU21" s="193"/>
      <c r="BV21" s="193"/>
      <c r="BW21" s="193"/>
      <c r="BX21" s="193"/>
      <c r="BY21" s="193"/>
      <c r="BZ21" s="193"/>
      <c r="CA21" s="193"/>
      <c r="CB21" s="193"/>
      <c r="CC21" s="193"/>
      <c r="CD21" s="193"/>
      <c r="CE21" s="193"/>
      <c r="CF21" s="193"/>
      <c r="CG21" s="193"/>
      <c r="CH21" s="193"/>
      <c r="CI21" s="193"/>
      <c r="CJ21" s="193"/>
      <c r="CK21" s="193"/>
      <c r="CL21" s="193"/>
      <c r="CM21" s="193"/>
      <c r="CN21" s="194" t="s">
        <v>225</v>
      </c>
      <c r="CO21" s="195"/>
      <c r="CP21" s="195"/>
      <c r="CQ21" s="195"/>
      <c r="CR21" s="195"/>
      <c r="CS21" s="195"/>
      <c r="CT21" s="195"/>
      <c r="CU21" s="196"/>
      <c r="CV21" s="258" t="s">
        <v>34</v>
      </c>
      <c r="CW21" s="195"/>
      <c r="CX21" s="195"/>
      <c r="CY21" s="195"/>
      <c r="CZ21" s="195"/>
      <c r="DA21" s="195"/>
      <c r="DB21" s="195"/>
      <c r="DC21" s="195"/>
      <c r="DD21" s="195"/>
      <c r="DE21" s="196"/>
      <c r="DF21" s="67">
        <v>0</v>
      </c>
      <c r="DG21" s="67">
        <v>0</v>
      </c>
      <c r="DH21" s="67">
        <v>0</v>
      </c>
      <c r="DI21" s="67">
        <v>0</v>
      </c>
    </row>
    <row r="22" spans="1:113" ht="12" thickBot="1" x14ac:dyDescent="0.25">
      <c r="A22" s="195" t="s">
        <v>226</v>
      </c>
      <c r="B22" s="195"/>
      <c r="C22" s="195"/>
      <c r="D22" s="195"/>
      <c r="E22" s="195"/>
      <c r="F22" s="195"/>
      <c r="G22" s="195"/>
      <c r="H22" s="196"/>
      <c r="I22" s="274" t="s">
        <v>227</v>
      </c>
      <c r="J22" s="213"/>
      <c r="K22" s="213"/>
      <c r="L22" s="213"/>
      <c r="M22" s="213"/>
      <c r="N22" s="213"/>
      <c r="O22" s="213"/>
      <c r="P22" s="213"/>
      <c r="Q22" s="213"/>
      <c r="R22" s="213"/>
      <c r="S22" s="213"/>
      <c r="T22" s="213"/>
      <c r="U22" s="213"/>
      <c r="V22" s="213"/>
      <c r="W22" s="213"/>
      <c r="X22" s="213"/>
      <c r="Y22" s="213"/>
      <c r="Z22" s="213"/>
      <c r="AA22" s="213"/>
      <c r="AB22" s="213"/>
      <c r="AC22" s="213"/>
      <c r="AD22" s="213"/>
      <c r="AE22" s="213"/>
      <c r="AF22" s="213"/>
      <c r="AG22" s="213"/>
      <c r="AH22" s="213"/>
      <c r="AI22" s="213"/>
      <c r="AJ22" s="213"/>
      <c r="AK22" s="213"/>
      <c r="AL22" s="213"/>
      <c r="AM22" s="213"/>
      <c r="AN22" s="213"/>
      <c r="AO22" s="213"/>
      <c r="AP22" s="213"/>
      <c r="AQ22" s="213"/>
      <c r="AR22" s="213"/>
      <c r="AS22" s="213"/>
      <c r="AT22" s="213"/>
      <c r="AU22" s="213"/>
      <c r="AV22" s="213"/>
      <c r="AW22" s="213"/>
      <c r="AX22" s="213"/>
      <c r="AY22" s="213"/>
      <c r="AZ22" s="213"/>
      <c r="BA22" s="213"/>
      <c r="BB22" s="213"/>
      <c r="BC22" s="213"/>
      <c r="BD22" s="213"/>
      <c r="BE22" s="213"/>
      <c r="BF22" s="213"/>
      <c r="BG22" s="213"/>
      <c r="BH22" s="213"/>
      <c r="BI22" s="213"/>
      <c r="BJ22" s="213"/>
      <c r="BK22" s="213"/>
      <c r="BL22" s="213"/>
      <c r="BM22" s="213"/>
      <c r="BN22" s="213"/>
      <c r="BO22" s="213"/>
      <c r="BP22" s="213"/>
      <c r="BQ22" s="213"/>
      <c r="BR22" s="213"/>
      <c r="BS22" s="213"/>
      <c r="BT22" s="213"/>
      <c r="BU22" s="213"/>
      <c r="BV22" s="213"/>
      <c r="BW22" s="213"/>
      <c r="BX22" s="213"/>
      <c r="BY22" s="213"/>
      <c r="BZ22" s="213"/>
      <c r="CA22" s="213"/>
      <c r="CB22" s="213"/>
      <c r="CC22" s="213"/>
      <c r="CD22" s="213"/>
      <c r="CE22" s="213"/>
      <c r="CF22" s="213"/>
      <c r="CG22" s="213"/>
      <c r="CH22" s="213"/>
      <c r="CI22" s="213"/>
      <c r="CJ22" s="213"/>
      <c r="CK22" s="213"/>
      <c r="CL22" s="213"/>
      <c r="CM22" s="213"/>
      <c r="CN22" s="208" t="s">
        <v>228</v>
      </c>
      <c r="CO22" s="209"/>
      <c r="CP22" s="209"/>
      <c r="CQ22" s="209"/>
      <c r="CR22" s="209"/>
      <c r="CS22" s="209"/>
      <c r="CT22" s="209"/>
      <c r="CU22" s="210"/>
      <c r="CV22" s="275" t="s">
        <v>34</v>
      </c>
      <c r="CW22" s="209"/>
      <c r="CX22" s="209"/>
      <c r="CY22" s="209"/>
      <c r="CZ22" s="209"/>
      <c r="DA22" s="209"/>
      <c r="DB22" s="209"/>
      <c r="DC22" s="209"/>
      <c r="DD22" s="209"/>
      <c r="DE22" s="210"/>
      <c r="DF22" s="81">
        <f>DF23+DF24</f>
        <v>33000</v>
      </c>
      <c r="DG22" s="81">
        <f>DG23+DG24</f>
        <v>33000</v>
      </c>
      <c r="DH22" s="81">
        <f>DH23+DH24</f>
        <v>33000</v>
      </c>
      <c r="DI22" s="81">
        <f>DI23+DI24</f>
        <v>0</v>
      </c>
    </row>
    <row r="23" spans="1:113" ht="24" customHeight="1" x14ac:dyDescent="0.2">
      <c r="A23" s="195" t="s">
        <v>229</v>
      </c>
      <c r="B23" s="195"/>
      <c r="C23" s="195"/>
      <c r="D23" s="195"/>
      <c r="E23" s="195"/>
      <c r="F23" s="195"/>
      <c r="G23" s="195"/>
      <c r="H23" s="196"/>
      <c r="I23" s="261" t="s">
        <v>204</v>
      </c>
      <c r="J23" s="193"/>
      <c r="K23" s="193"/>
      <c r="L23" s="193"/>
      <c r="M23" s="193"/>
      <c r="N23" s="193"/>
      <c r="O23" s="193"/>
      <c r="P23" s="193"/>
      <c r="Q23" s="193"/>
      <c r="R23" s="193"/>
      <c r="S23" s="193"/>
      <c r="T23" s="193"/>
      <c r="U23" s="193"/>
      <c r="V23" s="193"/>
      <c r="W23" s="193"/>
      <c r="X23" s="193"/>
      <c r="Y23" s="193"/>
      <c r="Z23" s="193"/>
      <c r="AA23" s="193"/>
      <c r="AB23" s="193"/>
      <c r="AC23" s="193"/>
      <c r="AD23" s="193"/>
      <c r="AE23" s="193"/>
      <c r="AF23" s="193"/>
      <c r="AG23" s="193"/>
      <c r="AH23" s="193"/>
      <c r="AI23" s="193"/>
      <c r="AJ23" s="193"/>
      <c r="AK23" s="193"/>
      <c r="AL23" s="193"/>
      <c r="AM23" s="193"/>
      <c r="AN23" s="193"/>
      <c r="AO23" s="193"/>
      <c r="AP23" s="193"/>
      <c r="AQ23" s="193"/>
      <c r="AR23" s="193"/>
      <c r="AS23" s="193"/>
      <c r="AT23" s="193"/>
      <c r="AU23" s="193"/>
      <c r="AV23" s="193"/>
      <c r="AW23" s="193"/>
      <c r="AX23" s="193"/>
      <c r="AY23" s="193"/>
      <c r="AZ23" s="193"/>
      <c r="BA23" s="193"/>
      <c r="BB23" s="193"/>
      <c r="BC23" s="193"/>
      <c r="BD23" s="193"/>
      <c r="BE23" s="193"/>
      <c r="BF23" s="193"/>
      <c r="BG23" s="193"/>
      <c r="BH23" s="193"/>
      <c r="BI23" s="193"/>
      <c r="BJ23" s="193"/>
      <c r="BK23" s="193"/>
      <c r="BL23" s="193"/>
      <c r="BM23" s="193"/>
      <c r="BN23" s="193"/>
      <c r="BO23" s="193"/>
      <c r="BP23" s="193"/>
      <c r="BQ23" s="193"/>
      <c r="BR23" s="193"/>
      <c r="BS23" s="193"/>
      <c r="BT23" s="193"/>
      <c r="BU23" s="193"/>
      <c r="BV23" s="193"/>
      <c r="BW23" s="193"/>
      <c r="BX23" s="193"/>
      <c r="BY23" s="193"/>
      <c r="BZ23" s="193"/>
      <c r="CA23" s="193"/>
      <c r="CB23" s="193"/>
      <c r="CC23" s="193"/>
      <c r="CD23" s="193"/>
      <c r="CE23" s="193"/>
      <c r="CF23" s="193"/>
      <c r="CG23" s="193"/>
      <c r="CH23" s="193"/>
      <c r="CI23" s="193"/>
      <c r="CJ23" s="193"/>
      <c r="CK23" s="193"/>
      <c r="CL23" s="193"/>
      <c r="CM23" s="193"/>
      <c r="CN23" s="200" t="s">
        <v>230</v>
      </c>
      <c r="CO23" s="201"/>
      <c r="CP23" s="201"/>
      <c r="CQ23" s="201"/>
      <c r="CR23" s="201"/>
      <c r="CS23" s="201"/>
      <c r="CT23" s="201"/>
      <c r="CU23" s="202"/>
      <c r="CV23" s="273" t="s">
        <v>34</v>
      </c>
      <c r="CW23" s="201"/>
      <c r="CX23" s="201"/>
      <c r="CY23" s="201"/>
      <c r="CZ23" s="201"/>
      <c r="DA23" s="201"/>
      <c r="DB23" s="201"/>
      <c r="DC23" s="201"/>
      <c r="DD23" s="201"/>
      <c r="DE23" s="202"/>
      <c r="DF23" s="74">
        <f>SUM('Z V 21'!G51)</f>
        <v>33000</v>
      </c>
      <c r="DG23" s="74">
        <f>SUM('Z V 21'!H51)</f>
        <v>33000</v>
      </c>
      <c r="DH23" s="74">
        <f>SUM('Z V 21'!I51)</f>
        <v>33000</v>
      </c>
      <c r="DI23" s="74">
        <f>SUM(V!I23:I29)</f>
        <v>0</v>
      </c>
    </row>
    <row r="24" spans="1:113" hidden="1" x14ac:dyDescent="0.2">
      <c r="A24" s="195" t="s">
        <v>231</v>
      </c>
      <c r="B24" s="195"/>
      <c r="C24" s="195"/>
      <c r="D24" s="195"/>
      <c r="E24" s="195"/>
      <c r="F24" s="195"/>
      <c r="G24" s="195"/>
      <c r="H24" s="196"/>
      <c r="I24" s="261" t="s">
        <v>232</v>
      </c>
      <c r="J24" s="193"/>
      <c r="K24" s="193"/>
      <c r="L24" s="193"/>
      <c r="M24" s="193"/>
      <c r="N24" s="193"/>
      <c r="O24" s="193"/>
      <c r="P24" s="193"/>
      <c r="Q24" s="193"/>
      <c r="R24" s="193"/>
      <c r="S24" s="193"/>
      <c r="T24" s="193"/>
      <c r="U24" s="193"/>
      <c r="V24" s="193"/>
      <c r="W24" s="193"/>
      <c r="X24" s="193"/>
      <c r="Y24" s="193"/>
      <c r="Z24" s="193"/>
      <c r="AA24" s="193"/>
      <c r="AB24" s="193"/>
      <c r="AC24" s="193"/>
      <c r="AD24" s="193"/>
      <c r="AE24" s="193"/>
      <c r="AF24" s="193"/>
      <c r="AG24" s="193"/>
      <c r="AH24" s="193"/>
      <c r="AI24" s="193"/>
      <c r="AJ24" s="193"/>
      <c r="AK24" s="193"/>
      <c r="AL24" s="193"/>
      <c r="AM24" s="193"/>
      <c r="AN24" s="193"/>
      <c r="AO24" s="193"/>
      <c r="AP24" s="193"/>
      <c r="AQ24" s="193"/>
      <c r="AR24" s="193"/>
      <c r="AS24" s="193"/>
      <c r="AT24" s="193"/>
      <c r="AU24" s="193"/>
      <c r="AV24" s="193"/>
      <c r="AW24" s="193"/>
      <c r="AX24" s="193"/>
      <c r="AY24" s="193"/>
      <c r="AZ24" s="193"/>
      <c r="BA24" s="193"/>
      <c r="BB24" s="193"/>
      <c r="BC24" s="193"/>
      <c r="BD24" s="193"/>
      <c r="BE24" s="193"/>
      <c r="BF24" s="193"/>
      <c r="BG24" s="193"/>
      <c r="BH24" s="193"/>
      <c r="BI24" s="193"/>
      <c r="BJ24" s="193"/>
      <c r="BK24" s="193"/>
      <c r="BL24" s="193"/>
      <c r="BM24" s="193"/>
      <c r="BN24" s="193"/>
      <c r="BO24" s="193"/>
      <c r="BP24" s="193"/>
      <c r="BQ24" s="193"/>
      <c r="BR24" s="193"/>
      <c r="BS24" s="193"/>
      <c r="BT24" s="193"/>
      <c r="BU24" s="193"/>
      <c r="BV24" s="193"/>
      <c r="BW24" s="193"/>
      <c r="BX24" s="193"/>
      <c r="BY24" s="193"/>
      <c r="BZ24" s="193"/>
      <c r="CA24" s="193"/>
      <c r="CB24" s="193"/>
      <c r="CC24" s="193"/>
      <c r="CD24" s="193"/>
      <c r="CE24" s="193"/>
      <c r="CF24" s="193"/>
      <c r="CG24" s="193"/>
      <c r="CH24" s="193"/>
      <c r="CI24" s="193"/>
      <c r="CJ24" s="193"/>
      <c r="CK24" s="193"/>
      <c r="CL24" s="193"/>
      <c r="CM24" s="193"/>
      <c r="CN24" s="194" t="s">
        <v>233</v>
      </c>
      <c r="CO24" s="195"/>
      <c r="CP24" s="195"/>
      <c r="CQ24" s="195"/>
      <c r="CR24" s="195"/>
      <c r="CS24" s="195"/>
      <c r="CT24" s="195"/>
      <c r="CU24" s="196"/>
      <c r="CV24" s="258" t="s">
        <v>34</v>
      </c>
      <c r="CW24" s="195"/>
      <c r="CX24" s="195"/>
      <c r="CY24" s="195"/>
      <c r="CZ24" s="195"/>
      <c r="DA24" s="195"/>
      <c r="DB24" s="195"/>
      <c r="DC24" s="195"/>
      <c r="DD24" s="195"/>
      <c r="DE24" s="196"/>
      <c r="DF24" s="67">
        <v>0</v>
      </c>
      <c r="DG24" s="67">
        <v>0</v>
      </c>
      <c r="DH24" s="67">
        <v>0</v>
      </c>
      <c r="DI24" s="67">
        <v>0</v>
      </c>
    </row>
    <row r="25" spans="1:113" ht="24" customHeight="1" x14ac:dyDescent="0.2">
      <c r="A25" s="171" t="s">
        <v>9</v>
      </c>
      <c r="B25" s="171"/>
      <c r="C25" s="171"/>
      <c r="D25" s="171"/>
      <c r="E25" s="171"/>
      <c r="F25" s="171"/>
      <c r="G25" s="171"/>
      <c r="H25" s="172"/>
      <c r="I25" s="267" t="s">
        <v>234</v>
      </c>
      <c r="J25" s="206"/>
      <c r="K25" s="206"/>
      <c r="L25" s="206"/>
      <c r="M25" s="206"/>
      <c r="N25" s="206"/>
      <c r="O25" s="206"/>
      <c r="P25" s="206"/>
      <c r="Q25" s="206"/>
      <c r="R25" s="206"/>
      <c r="S25" s="206"/>
      <c r="T25" s="206"/>
      <c r="U25" s="206"/>
      <c r="V25" s="206"/>
      <c r="W25" s="206"/>
      <c r="X25" s="206"/>
      <c r="Y25" s="206"/>
      <c r="Z25" s="206"/>
      <c r="AA25" s="206"/>
      <c r="AB25" s="206"/>
      <c r="AC25" s="206"/>
      <c r="AD25" s="206"/>
      <c r="AE25" s="206"/>
      <c r="AF25" s="206"/>
      <c r="AG25" s="206"/>
      <c r="AH25" s="206"/>
      <c r="AI25" s="206"/>
      <c r="AJ25" s="206"/>
      <c r="AK25" s="206"/>
      <c r="AL25" s="206"/>
      <c r="AM25" s="206"/>
      <c r="AN25" s="206"/>
      <c r="AO25" s="206"/>
      <c r="AP25" s="206"/>
      <c r="AQ25" s="206"/>
      <c r="AR25" s="206"/>
      <c r="AS25" s="206"/>
      <c r="AT25" s="206"/>
      <c r="AU25" s="206"/>
      <c r="AV25" s="206"/>
      <c r="AW25" s="206"/>
      <c r="AX25" s="206"/>
      <c r="AY25" s="206"/>
      <c r="AZ25" s="206"/>
      <c r="BA25" s="206"/>
      <c r="BB25" s="206"/>
      <c r="BC25" s="206"/>
      <c r="BD25" s="206"/>
      <c r="BE25" s="206"/>
      <c r="BF25" s="206"/>
      <c r="BG25" s="206"/>
      <c r="BH25" s="206"/>
      <c r="BI25" s="206"/>
      <c r="BJ25" s="206"/>
      <c r="BK25" s="206"/>
      <c r="BL25" s="206"/>
      <c r="BM25" s="206"/>
      <c r="BN25" s="206"/>
      <c r="BO25" s="206"/>
      <c r="BP25" s="206"/>
      <c r="BQ25" s="206"/>
      <c r="BR25" s="206"/>
      <c r="BS25" s="206"/>
      <c r="BT25" s="206"/>
      <c r="BU25" s="206"/>
      <c r="BV25" s="206"/>
      <c r="BW25" s="206"/>
      <c r="BX25" s="206"/>
      <c r="BY25" s="206"/>
      <c r="BZ25" s="206"/>
      <c r="CA25" s="206"/>
      <c r="CB25" s="206"/>
      <c r="CC25" s="206"/>
      <c r="CD25" s="206"/>
      <c r="CE25" s="206"/>
      <c r="CF25" s="206"/>
      <c r="CG25" s="206"/>
      <c r="CH25" s="206"/>
      <c r="CI25" s="206"/>
      <c r="CJ25" s="206"/>
      <c r="CK25" s="206"/>
      <c r="CL25" s="206"/>
      <c r="CM25" s="206"/>
      <c r="CN25" s="194" t="s">
        <v>235</v>
      </c>
      <c r="CO25" s="195"/>
      <c r="CP25" s="195"/>
      <c r="CQ25" s="195"/>
      <c r="CR25" s="195"/>
      <c r="CS25" s="195"/>
      <c r="CT25" s="195"/>
      <c r="CU25" s="196"/>
      <c r="CV25" s="258" t="s">
        <v>34</v>
      </c>
      <c r="CW25" s="195"/>
      <c r="CX25" s="195"/>
      <c r="CY25" s="195"/>
      <c r="CZ25" s="195"/>
      <c r="DA25" s="195"/>
      <c r="DB25" s="195"/>
      <c r="DC25" s="195"/>
      <c r="DD25" s="195"/>
      <c r="DE25" s="196"/>
      <c r="DF25" s="63">
        <f>DF26+DF27+DF28+DF31+DF32+DF33+DF34+DF35+DF36</f>
        <v>3367097.65</v>
      </c>
      <c r="DG25" s="63">
        <f>DG26+DG27+DG28+DG31+DG32+DG33+DG34+DG35+DG36</f>
        <v>2444175.2000000002</v>
      </c>
      <c r="DH25" s="63">
        <f>DH26+DH27+DH28+DH31+DH32+DH33+DH34+DH35+DH36</f>
        <v>2134345.7400000002</v>
      </c>
      <c r="DI25" s="63">
        <f>SUM(DI26:DI36)</f>
        <v>0</v>
      </c>
    </row>
    <row r="26" spans="1:113" x14ac:dyDescent="0.2">
      <c r="A26" s="265"/>
      <c r="B26" s="265"/>
      <c r="C26" s="265"/>
      <c r="D26" s="265"/>
      <c r="E26" s="265"/>
      <c r="F26" s="265"/>
      <c r="G26" s="265"/>
      <c r="H26" s="266"/>
      <c r="I26" s="268" t="s">
        <v>369</v>
      </c>
      <c r="J26" s="222"/>
      <c r="K26" s="222"/>
      <c r="L26" s="222"/>
      <c r="M26" s="222"/>
      <c r="N26" s="222"/>
      <c r="O26" s="222"/>
      <c r="P26" s="222"/>
      <c r="Q26" s="222"/>
      <c r="R26" s="222"/>
      <c r="S26" s="222"/>
      <c r="T26" s="222"/>
      <c r="U26" s="222"/>
      <c r="V26" s="222"/>
      <c r="W26" s="222"/>
      <c r="X26" s="222"/>
      <c r="Y26" s="222"/>
      <c r="Z26" s="222"/>
      <c r="AA26" s="222"/>
      <c r="AB26" s="222"/>
      <c r="AC26" s="222"/>
      <c r="AD26" s="222"/>
      <c r="AE26" s="222"/>
      <c r="AF26" s="222"/>
      <c r="AG26" s="222"/>
      <c r="AH26" s="222"/>
      <c r="AI26" s="222"/>
      <c r="AJ26" s="222"/>
      <c r="AK26" s="222"/>
      <c r="AL26" s="222"/>
      <c r="AM26" s="222"/>
      <c r="AN26" s="222"/>
      <c r="AO26" s="222"/>
      <c r="AP26" s="222"/>
      <c r="AQ26" s="222"/>
      <c r="AR26" s="222"/>
      <c r="AS26" s="222"/>
      <c r="AT26" s="222"/>
      <c r="AU26" s="222"/>
      <c r="AV26" s="222"/>
      <c r="AW26" s="222"/>
      <c r="AX26" s="222"/>
      <c r="AY26" s="222"/>
      <c r="AZ26" s="222"/>
      <c r="BA26" s="222"/>
      <c r="BB26" s="222"/>
      <c r="BC26" s="222"/>
      <c r="BD26" s="222"/>
      <c r="BE26" s="222"/>
      <c r="BF26" s="222"/>
      <c r="BG26" s="222"/>
      <c r="BH26" s="222"/>
      <c r="BI26" s="222"/>
      <c r="BJ26" s="222"/>
      <c r="BK26" s="222"/>
      <c r="BL26" s="222"/>
      <c r="BM26" s="222"/>
      <c r="BN26" s="222"/>
      <c r="BO26" s="222"/>
      <c r="BP26" s="222"/>
      <c r="BQ26" s="222"/>
      <c r="BR26" s="222"/>
      <c r="BS26" s="222"/>
      <c r="BT26" s="222"/>
      <c r="BU26" s="222"/>
      <c r="BV26" s="222"/>
      <c r="BW26" s="222"/>
      <c r="BX26" s="222"/>
      <c r="BY26" s="222"/>
      <c r="BZ26" s="222"/>
      <c r="CA26" s="222"/>
      <c r="CB26" s="222"/>
      <c r="CC26" s="222"/>
      <c r="CD26" s="222"/>
      <c r="CE26" s="222"/>
      <c r="CF26" s="222"/>
      <c r="CG26" s="222"/>
      <c r="CH26" s="222"/>
      <c r="CI26" s="222"/>
      <c r="CJ26" s="222"/>
      <c r="CK26" s="222"/>
      <c r="CL26" s="222"/>
      <c r="CM26" s="269"/>
      <c r="CN26" s="170" t="s">
        <v>236</v>
      </c>
      <c r="CO26" s="171"/>
      <c r="CP26" s="171"/>
      <c r="CQ26" s="171"/>
      <c r="CR26" s="171"/>
      <c r="CS26" s="171"/>
      <c r="CT26" s="171"/>
      <c r="CU26" s="172"/>
      <c r="CV26" s="259"/>
      <c r="CW26" s="171"/>
      <c r="CX26" s="171"/>
      <c r="CY26" s="171"/>
      <c r="CZ26" s="171"/>
      <c r="DA26" s="171"/>
      <c r="DB26" s="171"/>
      <c r="DC26" s="171"/>
      <c r="DD26" s="171"/>
      <c r="DE26" s="172"/>
      <c r="DF26" s="64">
        <v>0</v>
      </c>
      <c r="DG26" s="64">
        <v>0</v>
      </c>
      <c r="DH26" s="64">
        <v>0</v>
      </c>
      <c r="DI26" s="64">
        <v>0</v>
      </c>
    </row>
    <row r="27" spans="1:113" s="39" customFormat="1" x14ac:dyDescent="0.2">
      <c r="A27" s="265"/>
      <c r="B27" s="265"/>
      <c r="C27" s="265"/>
      <c r="D27" s="265"/>
      <c r="E27" s="265"/>
      <c r="F27" s="265"/>
      <c r="G27" s="265"/>
      <c r="H27" s="266"/>
      <c r="I27" s="257" t="s">
        <v>394</v>
      </c>
      <c r="J27" s="220"/>
      <c r="K27" s="220"/>
      <c r="L27" s="220"/>
      <c r="M27" s="220"/>
      <c r="N27" s="220"/>
      <c r="O27" s="220"/>
      <c r="P27" s="220"/>
      <c r="Q27" s="220"/>
      <c r="R27" s="220"/>
      <c r="S27" s="220"/>
      <c r="T27" s="220"/>
      <c r="U27" s="220"/>
      <c r="V27" s="220"/>
      <c r="W27" s="220"/>
      <c r="X27" s="220"/>
      <c r="Y27" s="220"/>
      <c r="Z27" s="220"/>
      <c r="AA27" s="220"/>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220"/>
      <c r="AX27" s="220"/>
      <c r="AY27" s="220"/>
      <c r="AZ27" s="220"/>
      <c r="BA27" s="220"/>
      <c r="BB27" s="220"/>
      <c r="BC27" s="220"/>
      <c r="BD27" s="220"/>
      <c r="BE27" s="220"/>
      <c r="BF27" s="220"/>
      <c r="BG27" s="220"/>
      <c r="BH27" s="220"/>
      <c r="BI27" s="220"/>
      <c r="BJ27" s="220"/>
      <c r="BK27" s="220"/>
      <c r="BL27" s="220"/>
      <c r="BM27" s="220"/>
      <c r="BN27" s="220"/>
      <c r="BO27" s="220"/>
      <c r="BP27" s="220"/>
      <c r="BQ27" s="220"/>
      <c r="BR27" s="220"/>
      <c r="BS27" s="220"/>
      <c r="BT27" s="220"/>
      <c r="BU27" s="220"/>
      <c r="BV27" s="220"/>
      <c r="BW27" s="220"/>
      <c r="BX27" s="220"/>
      <c r="BY27" s="220"/>
      <c r="BZ27" s="220"/>
      <c r="CA27" s="220"/>
      <c r="CB27" s="220"/>
      <c r="CC27" s="220"/>
      <c r="CD27" s="220"/>
      <c r="CE27" s="220"/>
      <c r="CF27" s="220"/>
      <c r="CG27" s="220"/>
      <c r="CH27" s="220"/>
      <c r="CI27" s="220"/>
      <c r="CJ27" s="220"/>
      <c r="CK27" s="220"/>
      <c r="CL27" s="220"/>
      <c r="CM27" s="220"/>
      <c r="CN27" s="270"/>
      <c r="CO27" s="265"/>
      <c r="CP27" s="265"/>
      <c r="CQ27" s="265"/>
      <c r="CR27" s="265"/>
      <c r="CS27" s="265"/>
      <c r="CT27" s="265"/>
      <c r="CU27" s="266"/>
      <c r="CV27" s="271"/>
      <c r="CW27" s="265"/>
      <c r="CX27" s="265"/>
      <c r="CY27" s="265"/>
      <c r="CZ27" s="265"/>
      <c r="DA27" s="265"/>
      <c r="DB27" s="265"/>
      <c r="DC27" s="265"/>
      <c r="DD27" s="265"/>
      <c r="DE27" s="266"/>
      <c r="DF27" s="80">
        <v>130540</v>
      </c>
      <c r="DG27" s="80">
        <v>130540</v>
      </c>
      <c r="DH27" s="80">
        <v>130540</v>
      </c>
      <c r="DI27" s="80">
        <v>0</v>
      </c>
    </row>
    <row r="28" spans="1:113" s="39" customFormat="1" ht="11.25" customHeight="1" x14ac:dyDescent="0.2">
      <c r="A28" s="265"/>
      <c r="B28" s="265"/>
      <c r="C28" s="265"/>
      <c r="D28" s="265"/>
      <c r="E28" s="265"/>
      <c r="F28" s="265"/>
      <c r="G28" s="265"/>
      <c r="H28" s="266"/>
      <c r="I28" s="262" t="s">
        <v>370</v>
      </c>
      <c r="J28" s="218"/>
      <c r="K28" s="218"/>
      <c r="L28" s="218"/>
      <c r="M28" s="218"/>
      <c r="N28" s="218"/>
      <c r="O28" s="218"/>
      <c r="P28" s="218"/>
      <c r="Q28" s="218"/>
      <c r="R28" s="218"/>
      <c r="S28" s="218"/>
      <c r="T28" s="218"/>
      <c r="U28" s="218"/>
      <c r="V28" s="218"/>
      <c r="W28" s="218"/>
      <c r="X28" s="218"/>
      <c r="Y28" s="218"/>
      <c r="Z28" s="218"/>
      <c r="AA28" s="218"/>
      <c r="AB28" s="218"/>
      <c r="AC28" s="218"/>
      <c r="AD28" s="218"/>
      <c r="AE28" s="218"/>
      <c r="AF28" s="218"/>
      <c r="AG28" s="218"/>
      <c r="AH28" s="218"/>
      <c r="AI28" s="218"/>
      <c r="AJ28" s="218"/>
      <c r="AK28" s="218"/>
      <c r="AL28" s="218"/>
      <c r="AM28" s="218"/>
      <c r="AN28" s="218"/>
      <c r="AO28" s="218"/>
      <c r="AP28" s="218"/>
      <c r="AQ28" s="218"/>
      <c r="AR28" s="218"/>
      <c r="AS28" s="218"/>
      <c r="AT28" s="218"/>
      <c r="AU28" s="218"/>
      <c r="AV28" s="218"/>
      <c r="AW28" s="218"/>
      <c r="AX28" s="218"/>
      <c r="AY28" s="218"/>
      <c r="AZ28" s="218"/>
      <c r="BA28" s="218"/>
      <c r="BB28" s="218"/>
      <c r="BC28" s="218"/>
      <c r="BD28" s="218"/>
      <c r="BE28" s="218"/>
      <c r="BF28" s="218"/>
      <c r="BG28" s="218"/>
      <c r="BH28" s="218"/>
      <c r="BI28" s="218"/>
      <c r="BJ28" s="218"/>
      <c r="BK28" s="218"/>
      <c r="BL28" s="218"/>
      <c r="BM28" s="218"/>
      <c r="BN28" s="218"/>
      <c r="BO28" s="218"/>
      <c r="BP28" s="218"/>
      <c r="BQ28" s="218"/>
      <c r="BR28" s="218"/>
      <c r="BS28" s="218"/>
      <c r="BT28" s="218"/>
      <c r="BU28" s="218"/>
      <c r="BV28" s="218"/>
      <c r="BW28" s="218"/>
      <c r="BX28" s="218"/>
      <c r="BY28" s="218"/>
      <c r="BZ28" s="218"/>
      <c r="CA28" s="218"/>
      <c r="CB28" s="218"/>
      <c r="CC28" s="218"/>
      <c r="CD28" s="218"/>
      <c r="CE28" s="218"/>
      <c r="CF28" s="218"/>
      <c r="CG28" s="218"/>
      <c r="CH28" s="218"/>
      <c r="CI28" s="218"/>
      <c r="CJ28" s="218"/>
      <c r="CK28" s="218"/>
      <c r="CL28" s="218"/>
      <c r="CM28" s="226"/>
      <c r="CN28" s="270"/>
      <c r="CO28" s="265"/>
      <c r="CP28" s="265"/>
      <c r="CQ28" s="265"/>
      <c r="CR28" s="265"/>
      <c r="CS28" s="265"/>
      <c r="CT28" s="265"/>
      <c r="CU28" s="266"/>
      <c r="CV28" s="271"/>
      <c r="CW28" s="265"/>
      <c r="CX28" s="265"/>
      <c r="CY28" s="265"/>
      <c r="CZ28" s="265"/>
      <c r="DA28" s="265"/>
      <c r="DB28" s="265"/>
      <c r="DC28" s="265"/>
      <c r="DD28" s="265"/>
      <c r="DE28" s="266"/>
      <c r="DF28" s="80">
        <f>DF7-DF26-DF27-DF31-DF32-DF33-DF34-DF35-DF36</f>
        <v>1255742.1499999999</v>
      </c>
      <c r="DG28" s="80">
        <f>DG7-DG26-DG27-DG31-DG32-DG33-DG34-DG35-DG36</f>
        <v>322375.20000000019</v>
      </c>
      <c r="DH28" s="80">
        <f>DH7-DH26-DH27-DH31-DH32-DH33-DH34-DH35-DH36</f>
        <v>312545.74000000022</v>
      </c>
      <c r="DI28" s="80">
        <v>0</v>
      </c>
    </row>
    <row r="29" spans="1:113" s="110" customFormat="1" ht="22.5" customHeight="1" x14ac:dyDescent="0.2">
      <c r="A29" s="265"/>
      <c r="B29" s="265"/>
      <c r="C29" s="265"/>
      <c r="D29" s="265"/>
      <c r="E29" s="265"/>
      <c r="F29" s="265"/>
      <c r="G29" s="265"/>
      <c r="H29" s="266"/>
      <c r="I29" s="261" t="s">
        <v>418</v>
      </c>
      <c r="J29" s="193"/>
      <c r="K29" s="193"/>
      <c r="L29" s="193"/>
      <c r="M29" s="193"/>
      <c r="N29" s="193"/>
      <c r="O29" s="193"/>
      <c r="P29" s="193"/>
      <c r="Q29" s="193"/>
      <c r="R29" s="193"/>
      <c r="S29" s="193"/>
      <c r="T29" s="193"/>
      <c r="U29" s="193"/>
      <c r="V29" s="193"/>
      <c r="W29" s="193"/>
      <c r="X29" s="193"/>
      <c r="Y29" s="193"/>
      <c r="Z29" s="193"/>
      <c r="AA29" s="193"/>
      <c r="AB29" s="193"/>
      <c r="AC29" s="193"/>
      <c r="AD29" s="193"/>
      <c r="AE29" s="193"/>
      <c r="AF29" s="193"/>
      <c r="AG29" s="193"/>
      <c r="AH29" s="193"/>
      <c r="AI29" s="193"/>
      <c r="AJ29" s="193"/>
      <c r="AK29" s="193"/>
      <c r="AL29" s="193"/>
      <c r="AM29" s="193"/>
      <c r="AN29" s="193"/>
      <c r="AO29" s="193"/>
      <c r="AP29" s="193"/>
      <c r="AQ29" s="193"/>
      <c r="AR29" s="193"/>
      <c r="AS29" s="193"/>
      <c r="AT29" s="193"/>
      <c r="AU29" s="193"/>
      <c r="AV29" s="193"/>
      <c r="AW29" s="193"/>
      <c r="AX29" s="193"/>
      <c r="AY29" s="193"/>
      <c r="AZ29" s="193"/>
      <c r="BA29" s="193"/>
      <c r="BB29" s="193"/>
      <c r="BC29" s="193"/>
      <c r="BD29" s="193"/>
      <c r="BE29" s="193"/>
      <c r="BF29" s="193"/>
      <c r="BG29" s="193"/>
      <c r="BH29" s="193"/>
      <c r="BI29" s="193"/>
      <c r="BJ29" s="193"/>
      <c r="BK29" s="193"/>
      <c r="BL29" s="193"/>
      <c r="BM29" s="193"/>
      <c r="BN29" s="193"/>
      <c r="BO29" s="193"/>
      <c r="BP29" s="193"/>
      <c r="BQ29" s="193"/>
      <c r="BR29" s="193"/>
      <c r="BS29" s="193"/>
      <c r="BT29" s="193"/>
      <c r="BU29" s="193"/>
      <c r="BV29" s="193"/>
      <c r="BW29" s="193"/>
      <c r="BX29" s="193"/>
      <c r="BY29" s="193"/>
      <c r="BZ29" s="193"/>
      <c r="CA29" s="193"/>
      <c r="CB29" s="193"/>
      <c r="CC29" s="193"/>
      <c r="CD29" s="193"/>
      <c r="CE29" s="193"/>
      <c r="CF29" s="193"/>
      <c r="CG29" s="193"/>
      <c r="CH29" s="193"/>
      <c r="CI29" s="193"/>
      <c r="CJ29" s="193"/>
      <c r="CK29" s="193"/>
      <c r="CL29" s="193"/>
      <c r="CM29" s="193"/>
      <c r="CN29" s="270"/>
      <c r="CO29" s="265"/>
      <c r="CP29" s="265"/>
      <c r="CQ29" s="265"/>
      <c r="CR29" s="265"/>
      <c r="CS29" s="265"/>
      <c r="CT29" s="265"/>
      <c r="CU29" s="266"/>
      <c r="CV29" s="271"/>
      <c r="CW29" s="265"/>
      <c r="CX29" s="265"/>
      <c r="CY29" s="265"/>
      <c r="CZ29" s="265"/>
      <c r="DA29" s="265"/>
      <c r="DB29" s="265"/>
      <c r="DC29" s="265"/>
      <c r="DD29" s="265"/>
      <c r="DE29" s="266"/>
      <c r="DF29" s="80">
        <f>DF28-DF30</f>
        <v>1027797.5799999998</v>
      </c>
      <c r="DG29" s="80">
        <f>DG28-DG30</f>
        <v>322375.20000000019</v>
      </c>
      <c r="DH29" s="80">
        <f>DH28-DH30</f>
        <v>312545.74000000022</v>
      </c>
      <c r="DI29" s="80"/>
    </row>
    <row r="30" spans="1:113" s="110" customFormat="1" ht="11.25" customHeight="1" x14ac:dyDescent="0.2">
      <c r="A30" s="265"/>
      <c r="B30" s="265"/>
      <c r="C30" s="265"/>
      <c r="D30" s="265"/>
      <c r="E30" s="265"/>
      <c r="F30" s="265"/>
      <c r="G30" s="265"/>
      <c r="H30" s="266"/>
      <c r="I30" s="261" t="s">
        <v>419</v>
      </c>
      <c r="J30" s="193"/>
      <c r="K30" s="193"/>
      <c r="L30" s="193"/>
      <c r="M30" s="193"/>
      <c r="N30" s="193"/>
      <c r="O30" s="193"/>
      <c r="P30" s="193"/>
      <c r="Q30" s="193"/>
      <c r="R30" s="193"/>
      <c r="S30" s="193"/>
      <c r="T30" s="193"/>
      <c r="U30" s="193"/>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c r="BB30" s="193"/>
      <c r="BC30" s="193"/>
      <c r="BD30" s="193"/>
      <c r="BE30" s="193"/>
      <c r="BF30" s="193"/>
      <c r="BG30" s="193"/>
      <c r="BH30" s="193"/>
      <c r="BI30" s="193"/>
      <c r="BJ30" s="193"/>
      <c r="BK30" s="193"/>
      <c r="BL30" s="193"/>
      <c r="BM30" s="193"/>
      <c r="BN30" s="193"/>
      <c r="BO30" s="193"/>
      <c r="BP30" s="193"/>
      <c r="BQ30" s="193"/>
      <c r="BR30" s="193"/>
      <c r="BS30" s="193"/>
      <c r="BT30" s="193"/>
      <c r="BU30" s="193"/>
      <c r="BV30" s="193"/>
      <c r="BW30" s="193"/>
      <c r="BX30" s="193"/>
      <c r="BY30" s="193"/>
      <c r="BZ30" s="193"/>
      <c r="CA30" s="193"/>
      <c r="CB30" s="193"/>
      <c r="CC30" s="193"/>
      <c r="CD30" s="193"/>
      <c r="CE30" s="193"/>
      <c r="CF30" s="193"/>
      <c r="CG30" s="193"/>
      <c r="CH30" s="193"/>
      <c r="CI30" s="193"/>
      <c r="CJ30" s="193"/>
      <c r="CK30" s="193"/>
      <c r="CL30" s="193"/>
      <c r="CM30" s="193"/>
      <c r="CN30" s="270"/>
      <c r="CO30" s="265"/>
      <c r="CP30" s="265"/>
      <c r="CQ30" s="265"/>
      <c r="CR30" s="265"/>
      <c r="CS30" s="265"/>
      <c r="CT30" s="265"/>
      <c r="CU30" s="266"/>
      <c r="CV30" s="271"/>
      <c r="CW30" s="265"/>
      <c r="CX30" s="265"/>
      <c r="CY30" s="265"/>
      <c r="CZ30" s="265"/>
      <c r="DA30" s="265"/>
      <c r="DB30" s="265"/>
      <c r="DC30" s="265"/>
      <c r="DD30" s="265"/>
      <c r="DE30" s="266"/>
      <c r="DF30" s="80">
        <f>'Z V 21'!G41</f>
        <v>227944.57</v>
      </c>
      <c r="DG30" s="80">
        <f>'Z V 21'!H41</f>
        <v>0</v>
      </c>
      <c r="DH30" s="80">
        <f>'Z V 21'!I41</f>
        <v>0</v>
      </c>
      <c r="DI30" s="80"/>
    </row>
    <row r="31" spans="1:113" s="39" customFormat="1" ht="11.25" customHeight="1" x14ac:dyDescent="0.2">
      <c r="A31" s="265"/>
      <c r="B31" s="265"/>
      <c r="C31" s="265"/>
      <c r="D31" s="265"/>
      <c r="E31" s="265"/>
      <c r="F31" s="265"/>
      <c r="G31" s="265"/>
      <c r="H31" s="266"/>
      <c r="I31" s="262" t="s">
        <v>371</v>
      </c>
      <c r="J31" s="218"/>
      <c r="K31" s="218"/>
      <c r="L31" s="218"/>
      <c r="M31" s="218"/>
      <c r="N31" s="218"/>
      <c r="O31" s="218"/>
      <c r="P31" s="218"/>
      <c r="Q31" s="218"/>
      <c r="R31" s="218"/>
      <c r="S31" s="218"/>
      <c r="T31" s="218"/>
      <c r="U31" s="218"/>
      <c r="V31" s="218"/>
      <c r="W31" s="218"/>
      <c r="X31" s="218"/>
      <c r="Y31" s="218"/>
      <c r="Z31" s="218"/>
      <c r="AA31" s="218"/>
      <c r="AB31" s="218"/>
      <c r="AC31" s="218"/>
      <c r="AD31" s="218"/>
      <c r="AE31" s="218"/>
      <c r="AF31" s="218"/>
      <c r="AG31" s="218"/>
      <c r="AH31" s="218"/>
      <c r="AI31" s="218"/>
      <c r="AJ31" s="218"/>
      <c r="AK31" s="218"/>
      <c r="AL31" s="218"/>
      <c r="AM31" s="218"/>
      <c r="AN31" s="218"/>
      <c r="AO31" s="218"/>
      <c r="AP31" s="218"/>
      <c r="AQ31" s="218"/>
      <c r="AR31" s="218"/>
      <c r="AS31" s="218"/>
      <c r="AT31" s="218"/>
      <c r="AU31" s="218"/>
      <c r="AV31" s="218"/>
      <c r="AW31" s="218"/>
      <c r="AX31" s="218"/>
      <c r="AY31" s="218"/>
      <c r="AZ31" s="218"/>
      <c r="BA31" s="218"/>
      <c r="BB31" s="218"/>
      <c r="BC31" s="218"/>
      <c r="BD31" s="218"/>
      <c r="BE31" s="218"/>
      <c r="BF31" s="218"/>
      <c r="BG31" s="218"/>
      <c r="BH31" s="218"/>
      <c r="BI31" s="218"/>
      <c r="BJ31" s="218"/>
      <c r="BK31" s="218"/>
      <c r="BL31" s="218"/>
      <c r="BM31" s="218"/>
      <c r="BN31" s="218"/>
      <c r="BO31" s="218"/>
      <c r="BP31" s="218"/>
      <c r="BQ31" s="218"/>
      <c r="BR31" s="218"/>
      <c r="BS31" s="218"/>
      <c r="BT31" s="218"/>
      <c r="BU31" s="218"/>
      <c r="BV31" s="218"/>
      <c r="BW31" s="218"/>
      <c r="BX31" s="218"/>
      <c r="BY31" s="218"/>
      <c r="BZ31" s="218"/>
      <c r="CA31" s="218"/>
      <c r="CB31" s="218"/>
      <c r="CC31" s="218"/>
      <c r="CD31" s="218"/>
      <c r="CE31" s="218"/>
      <c r="CF31" s="218"/>
      <c r="CG31" s="218"/>
      <c r="CH31" s="218"/>
      <c r="CI31" s="218"/>
      <c r="CJ31" s="218"/>
      <c r="CK31" s="218"/>
      <c r="CL31" s="218"/>
      <c r="CM31" s="226"/>
      <c r="CN31" s="270"/>
      <c r="CO31" s="265"/>
      <c r="CP31" s="265"/>
      <c r="CQ31" s="265"/>
      <c r="CR31" s="265"/>
      <c r="CS31" s="265"/>
      <c r="CT31" s="265"/>
      <c r="CU31" s="266"/>
      <c r="CV31" s="271"/>
      <c r="CW31" s="265"/>
      <c r="CX31" s="265"/>
      <c r="CY31" s="265"/>
      <c r="CZ31" s="265"/>
      <c r="DA31" s="265"/>
      <c r="DB31" s="265"/>
      <c r="DC31" s="265"/>
      <c r="DD31" s="265"/>
      <c r="DE31" s="266"/>
      <c r="DF31" s="80">
        <v>0</v>
      </c>
      <c r="DG31" s="80">
        <v>0</v>
      </c>
      <c r="DH31" s="80">
        <v>0</v>
      </c>
      <c r="DI31" s="80">
        <v>0</v>
      </c>
    </row>
    <row r="32" spans="1:113" s="39" customFormat="1" ht="11.25" customHeight="1" x14ac:dyDescent="0.2">
      <c r="A32" s="265"/>
      <c r="B32" s="265"/>
      <c r="C32" s="265"/>
      <c r="D32" s="265"/>
      <c r="E32" s="265"/>
      <c r="F32" s="265"/>
      <c r="G32" s="265"/>
      <c r="H32" s="266"/>
      <c r="I32" s="262" t="s">
        <v>372</v>
      </c>
      <c r="J32" s="218"/>
      <c r="K32" s="218"/>
      <c r="L32" s="218"/>
      <c r="M32" s="218"/>
      <c r="N32" s="218"/>
      <c r="O32" s="218"/>
      <c r="P32" s="218"/>
      <c r="Q32" s="218"/>
      <c r="R32" s="218"/>
      <c r="S32" s="218"/>
      <c r="T32" s="218"/>
      <c r="U32" s="218"/>
      <c r="V32" s="218"/>
      <c r="W32" s="218"/>
      <c r="X32" s="218"/>
      <c r="Y32" s="218"/>
      <c r="Z32" s="218"/>
      <c r="AA32" s="218"/>
      <c r="AB32" s="218"/>
      <c r="AC32" s="218"/>
      <c r="AD32" s="218"/>
      <c r="AE32" s="218"/>
      <c r="AF32" s="218"/>
      <c r="AG32" s="218"/>
      <c r="AH32" s="218"/>
      <c r="AI32" s="218"/>
      <c r="AJ32" s="218"/>
      <c r="AK32" s="218"/>
      <c r="AL32" s="218"/>
      <c r="AM32" s="218"/>
      <c r="AN32" s="218"/>
      <c r="AO32" s="218"/>
      <c r="AP32" s="218"/>
      <c r="AQ32" s="218"/>
      <c r="AR32" s="218"/>
      <c r="AS32" s="218"/>
      <c r="AT32" s="218"/>
      <c r="AU32" s="218"/>
      <c r="AV32" s="218"/>
      <c r="AW32" s="218"/>
      <c r="AX32" s="218"/>
      <c r="AY32" s="218"/>
      <c r="AZ32" s="218"/>
      <c r="BA32" s="218"/>
      <c r="BB32" s="218"/>
      <c r="BC32" s="218"/>
      <c r="BD32" s="218"/>
      <c r="BE32" s="218"/>
      <c r="BF32" s="218"/>
      <c r="BG32" s="218"/>
      <c r="BH32" s="218"/>
      <c r="BI32" s="218"/>
      <c r="BJ32" s="218"/>
      <c r="BK32" s="218"/>
      <c r="BL32" s="218"/>
      <c r="BM32" s="218"/>
      <c r="BN32" s="218"/>
      <c r="BO32" s="218"/>
      <c r="BP32" s="218"/>
      <c r="BQ32" s="218"/>
      <c r="BR32" s="218"/>
      <c r="BS32" s="218"/>
      <c r="BT32" s="218"/>
      <c r="BU32" s="218"/>
      <c r="BV32" s="218"/>
      <c r="BW32" s="218"/>
      <c r="BX32" s="218"/>
      <c r="BY32" s="218"/>
      <c r="BZ32" s="218"/>
      <c r="CA32" s="218"/>
      <c r="CB32" s="218"/>
      <c r="CC32" s="218"/>
      <c r="CD32" s="218"/>
      <c r="CE32" s="218"/>
      <c r="CF32" s="218"/>
      <c r="CG32" s="218"/>
      <c r="CH32" s="218"/>
      <c r="CI32" s="218"/>
      <c r="CJ32" s="218"/>
      <c r="CK32" s="218"/>
      <c r="CL32" s="218"/>
      <c r="CM32" s="226"/>
      <c r="CN32" s="270"/>
      <c r="CO32" s="265"/>
      <c r="CP32" s="265"/>
      <c r="CQ32" s="265"/>
      <c r="CR32" s="265"/>
      <c r="CS32" s="265"/>
      <c r="CT32" s="265"/>
      <c r="CU32" s="266"/>
      <c r="CV32" s="271"/>
      <c r="CW32" s="265"/>
      <c r="CX32" s="265"/>
      <c r="CY32" s="265"/>
      <c r="CZ32" s="265"/>
      <c r="DA32" s="265"/>
      <c r="DB32" s="265"/>
      <c r="DC32" s="265"/>
      <c r="DD32" s="265"/>
      <c r="DE32" s="266"/>
      <c r="DF32" s="80">
        <v>0</v>
      </c>
      <c r="DG32" s="80">
        <v>0</v>
      </c>
      <c r="DH32" s="80">
        <v>0</v>
      </c>
      <c r="DI32" s="80">
        <v>0</v>
      </c>
    </row>
    <row r="33" spans="1:113" s="39" customFormat="1" ht="11.25" customHeight="1" x14ac:dyDescent="0.2">
      <c r="A33" s="265"/>
      <c r="B33" s="265"/>
      <c r="C33" s="265"/>
      <c r="D33" s="265"/>
      <c r="E33" s="265"/>
      <c r="F33" s="265"/>
      <c r="G33" s="265"/>
      <c r="H33" s="266"/>
      <c r="I33" s="262" t="s">
        <v>374</v>
      </c>
      <c r="J33" s="218"/>
      <c r="K33" s="218"/>
      <c r="L33" s="218"/>
      <c r="M33" s="218"/>
      <c r="N33" s="218"/>
      <c r="O33" s="218"/>
      <c r="P33" s="218"/>
      <c r="Q33" s="218"/>
      <c r="R33" s="218"/>
      <c r="S33" s="218"/>
      <c r="T33" s="218"/>
      <c r="U33" s="218"/>
      <c r="V33" s="218"/>
      <c r="W33" s="218"/>
      <c r="X33" s="218"/>
      <c r="Y33" s="218"/>
      <c r="Z33" s="218"/>
      <c r="AA33" s="218"/>
      <c r="AB33" s="218"/>
      <c r="AC33" s="218"/>
      <c r="AD33" s="218"/>
      <c r="AE33" s="218"/>
      <c r="AF33" s="218"/>
      <c r="AG33" s="218"/>
      <c r="AH33" s="218"/>
      <c r="AI33" s="218"/>
      <c r="AJ33" s="218"/>
      <c r="AK33" s="218"/>
      <c r="AL33" s="218"/>
      <c r="AM33" s="218"/>
      <c r="AN33" s="218"/>
      <c r="AO33" s="218"/>
      <c r="AP33" s="218"/>
      <c r="AQ33" s="218"/>
      <c r="AR33" s="218"/>
      <c r="AS33" s="218"/>
      <c r="AT33" s="218"/>
      <c r="AU33" s="218"/>
      <c r="AV33" s="218"/>
      <c r="AW33" s="218"/>
      <c r="AX33" s="218"/>
      <c r="AY33" s="218"/>
      <c r="AZ33" s="218"/>
      <c r="BA33" s="218"/>
      <c r="BB33" s="218"/>
      <c r="BC33" s="218"/>
      <c r="BD33" s="218"/>
      <c r="BE33" s="218"/>
      <c r="BF33" s="218"/>
      <c r="BG33" s="218"/>
      <c r="BH33" s="218"/>
      <c r="BI33" s="218"/>
      <c r="BJ33" s="218"/>
      <c r="BK33" s="218"/>
      <c r="BL33" s="218"/>
      <c r="BM33" s="218"/>
      <c r="BN33" s="218"/>
      <c r="BO33" s="218"/>
      <c r="BP33" s="218"/>
      <c r="BQ33" s="218"/>
      <c r="BR33" s="218"/>
      <c r="BS33" s="218"/>
      <c r="BT33" s="218"/>
      <c r="BU33" s="218"/>
      <c r="BV33" s="218"/>
      <c r="BW33" s="218"/>
      <c r="BX33" s="218"/>
      <c r="BY33" s="218"/>
      <c r="BZ33" s="218"/>
      <c r="CA33" s="218"/>
      <c r="CB33" s="218"/>
      <c r="CC33" s="218"/>
      <c r="CD33" s="218"/>
      <c r="CE33" s="218"/>
      <c r="CF33" s="218"/>
      <c r="CG33" s="218"/>
      <c r="CH33" s="218"/>
      <c r="CI33" s="218"/>
      <c r="CJ33" s="218"/>
      <c r="CK33" s="218"/>
      <c r="CL33" s="218"/>
      <c r="CM33" s="226"/>
      <c r="CN33" s="270"/>
      <c r="CO33" s="265"/>
      <c r="CP33" s="265"/>
      <c r="CQ33" s="265"/>
      <c r="CR33" s="265"/>
      <c r="CS33" s="265"/>
      <c r="CT33" s="265"/>
      <c r="CU33" s="266"/>
      <c r="CV33" s="271"/>
      <c r="CW33" s="265"/>
      <c r="CX33" s="265"/>
      <c r="CY33" s="265"/>
      <c r="CZ33" s="265"/>
      <c r="DA33" s="265"/>
      <c r="DB33" s="265"/>
      <c r="DC33" s="265"/>
      <c r="DD33" s="265"/>
      <c r="DE33" s="266"/>
      <c r="DF33" s="80">
        <v>0</v>
      </c>
      <c r="DG33" s="80">
        <v>0</v>
      </c>
      <c r="DH33" s="80">
        <v>0</v>
      </c>
      <c r="DI33" s="80">
        <v>0</v>
      </c>
    </row>
    <row r="34" spans="1:113" s="39" customFormat="1" ht="11.25" customHeight="1" x14ac:dyDescent="0.2">
      <c r="A34" s="265"/>
      <c r="B34" s="265"/>
      <c r="C34" s="265"/>
      <c r="D34" s="265"/>
      <c r="E34" s="265"/>
      <c r="F34" s="265"/>
      <c r="G34" s="265"/>
      <c r="H34" s="266"/>
      <c r="I34" s="262" t="s">
        <v>373</v>
      </c>
      <c r="J34" s="218"/>
      <c r="K34" s="218"/>
      <c r="L34" s="218"/>
      <c r="M34" s="218"/>
      <c r="N34" s="218"/>
      <c r="O34" s="218"/>
      <c r="P34" s="218"/>
      <c r="Q34" s="218"/>
      <c r="R34" s="218"/>
      <c r="S34" s="218"/>
      <c r="T34" s="218"/>
      <c r="U34" s="218"/>
      <c r="V34" s="218"/>
      <c r="W34" s="218"/>
      <c r="X34" s="218"/>
      <c r="Y34" s="218"/>
      <c r="Z34" s="218"/>
      <c r="AA34" s="218"/>
      <c r="AB34" s="218"/>
      <c r="AC34" s="218"/>
      <c r="AD34" s="218"/>
      <c r="AE34" s="218"/>
      <c r="AF34" s="218"/>
      <c r="AG34" s="218"/>
      <c r="AH34" s="218"/>
      <c r="AI34" s="218"/>
      <c r="AJ34" s="218"/>
      <c r="AK34" s="218"/>
      <c r="AL34" s="218"/>
      <c r="AM34" s="218"/>
      <c r="AN34" s="218"/>
      <c r="AO34" s="218"/>
      <c r="AP34" s="218"/>
      <c r="AQ34" s="218"/>
      <c r="AR34" s="218"/>
      <c r="AS34" s="218"/>
      <c r="AT34" s="218"/>
      <c r="AU34" s="218"/>
      <c r="AV34" s="218"/>
      <c r="AW34" s="218"/>
      <c r="AX34" s="218"/>
      <c r="AY34" s="218"/>
      <c r="AZ34" s="218"/>
      <c r="BA34" s="218"/>
      <c r="BB34" s="218"/>
      <c r="BC34" s="218"/>
      <c r="BD34" s="218"/>
      <c r="BE34" s="218"/>
      <c r="BF34" s="218"/>
      <c r="BG34" s="218"/>
      <c r="BH34" s="218"/>
      <c r="BI34" s="218"/>
      <c r="BJ34" s="218"/>
      <c r="BK34" s="218"/>
      <c r="BL34" s="218"/>
      <c r="BM34" s="218"/>
      <c r="BN34" s="218"/>
      <c r="BO34" s="218"/>
      <c r="BP34" s="218"/>
      <c r="BQ34" s="218"/>
      <c r="BR34" s="218"/>
      <c r="BS34" s="218"/>
      <c r="BT34" s="218"/>
      <c r="BU34" s="218"/>
      <c r="BV34" s="218"/>
      <c r="BW34" s="218"/>
      <c r="BX34" s="218"/>
      <c r="BY34" s="218"/>
      <c r="BZ34" s="218"/>
      <c r="CA34" s="218"/>
      <c r="CB34" s="218"/>
      <c r="CC34" s="218"/>
      <c r="CD34" s="218"/>
      <c r="CE34" s="218"/>
      <c r="CF34" s="218"/>
      <c r="CG34" s="218"/>
      <c r="CH34" s="218"/>
      <c r="CI34" s="218"/>
      <c r="CJ34" s="218"/>
      <c r="CK34" s="218"/>
      <c r="CL34" s="218"/>
      <c r="CM34" s="226"/>
      <c r="CN34" s="270"/>
      <c r="CO34" s="265"/>
      <c r="CP34" s="265"/>
      <c r="CQ34" s="265"/>
      <c r="CR34" s="265"/>
      <c r="CS34" s="265"/>
      <c r="CT34" s="265"/>
      <c r="CU34" s="266"/>
      <c r="CV34" s="271"/>
      <c r="CW34" s="265"/>
      <c r="CX34" s="265"/>
      <c r="CY34" s="265"/>
      <c r="CZ34" s="265"/>
      <c r="DA34" s="265"/>
      <c r="DB34" s="265"/>
      <c r="DC34" s="265"/>
      <c r="DD34" s="265"/>
      <c r="DE34" s="266"/>
      <c r="DF34" s="80">
        <v>1736260</v>
      </c>
      <c r="DG34" s="80">
        <v>1736260</v>
      </c>
      <c r="DH34" s="80">
        <v>1436260</v>
      </c>
      <c r="DI34" s="80">
        <v>0</v>
      </c>
    </row>
    <row r="35" spans="1:113" s="39" customFormat="1" ht="11.25" customHeight="1" x14ac:dyDescent="0.2">
      <c r="A35" s="265"/>
      <c r="B35" s="265"/>
      <c r="C35" s="265"/>
      <c r="D35" s="265"/>
      <c r="E35" s="265"/>
      <c r="F35" s="265"/>
      <c r="G35" s="265"/>
      <c r="H35" s="266"/>
      <c r="I35" s="257" t="s">
        <v>382</v>
      </c>
      <c r="J35" s="220"/>
      <c r="K35" s="220"/>
      <c r="L35" s="220"/>
      <c r="M35" s="220"/>
      <c r="N35" s="220"/>
      <c r="O35" s="220"/>
      <c r="P35" s="220"/>
      <c r="Q35" s="220"/>
      <c r="R35" s="220"/>
      <c r="S35" s="220"/>
      <c r="T35" s="220"/>
      <c r="U35" s="220"/>
      <c r="V35" s="220"/>
      <c r="W35" s="220"/>
      <c r="X35" s="220"/>
      <c r="Y35" s="220"/>
      <c r="Z35" s="220"/>
      <c r="AA35" s="220"/>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220"/>
      <c r="BE35" s="220"/>
      <c r="BF35" s="220"/>
      <c r="BG35" s="220"/>
      <c r="BH35" s="220"/>
      <c r="BI35" s="220"/>
      <c r="BJ35" s="220"/>
      <c r="BK35" s="220"/>
      <c r="BL35" s="220"/>
      <c r="BM35" s="220"/>
      <c r="BN35" s="220"/>
      <c r="BO35" s="220"/>
      <c r="BP35" s="220"/>
      <c r="BQ35" s="220"/>
      <c r="BR35" s="220"/>
      <c r="BS35" s="220"/>
      <c r="BT35" s="220"/>
      <c r="BU35" s="220"/>
      <c r="BV35" s="220"/>
      <c r="BW35" s="220"/>
      <c r="BX35" s="220"/>
      <c r="BY35" s="220"/>
      <c r="BZ35" s="220"/>
      <c r="CA35" s="220"/>
      <c r="CB35" s="220"/>
      <c r="CC35" s="220"/>
      <c r="CD35" s="220"/>
      <c r="CE35" s="220"/>
      <c r="CF35" s="220"/>
      <c r="CG35" s="220"/>
      <c r="CH35" s="220"/>
      <c r="CI35" s="220"/>
      <c r="CJ35" s="220"/>
      <c r="CK35" s="220"/>
      <c r="CL35" s="220"/>
      <c r="CM35" s="220"/>
      <c r="CN35" s="270"/>
      <c r="CO35" s="265"/>
      <c r="CP35" s="265"/>
      <c r="CQ35" s="265"/>
      <c r="CR35" s="265"/>
      <c r="CS35" s="265"/>
      <c r="CT35" s="265"/>
      <c r="CU35" s="266"/>
      <c r="CV35" s="271"/>
      <c r="CW35" s="265"/>
      <c r="CX35" s="265"/>
      <c r="CY35" s="265"/>
      <c r="CZ35" s="265"/>
      <c r="DA35" s="265"/>
      <c r="DB35" s="265"/>
      <c r="DC35" s="265"/>
      <c r="DD35" s="265"/>
      <c r="DE35" s="266"/>
      <c r="DF35" s="80">
        <v>244555.5</v>
      </c>
      <c r="DG35" s="80">
        <v>255000</v>
      </c>
      <c r="DH35" s="80">
        <v>255000</v>
      </c>
      <c r="DI35" s="80">
        <v>0</v>
      </c>
    </row>
    <row r="36" spans="1:113" x14ac:dyDescent="0.2">
      <c r="A36" s="174"/>
      <c r="B36" s="174"/>
      <c r="C36" s="174"/>
      <c r="D36" s="174"/>
      <c r="E36" s="174"/>
      <c r="F36" s="174"/>
      <c r="G36" s="174"/>
      <c r="H36" s="175"/>
      <c r="I36" s="257" t="s">
        <v>395</v>
      </c>
      <c r="J36" s="220"/>
      <c r="K36" s="220"/>
      <c r="L36" s="220"/>
      <c r="M36" s="220"/>
      <c r="N36" s="220"/>
      <c r="O36" s="220"/>
      <c r="P36" s="220"/>
      <c r="Q36" s="220"/>
      <c r="R36" s="220"/>
      <c r="S36" s="220"/>
      <c r="T36" s="220"/>
      <c r="U36" s="220"/>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220"/>
      <c r="BC36" s="220"/>
      <c r="BD36" s="220"/>
      <c r="BE36" s="220"/>
      <c r="BF36" s="220"/>
      <c r="BG36" s="220"/>
      <c r="BH36" s="220"/>
      <c r="BI36" s="220"/>
      <c r="BJ36" s="220"/>
      <c r="BK36" s="220"/>
      <c r="BL36" s="220"/>
      <c r="BM36" s="220"/>
      <c r="BN36" s="220"/>
      <c r="BO36" s="220"/>
      <c r="BP36" s="220"/>
      <c r="BQ36" s="220"/>
      <c r="BR36" s="220"/>
      <c r="BS36" s="220"/>
      <c r="BT36" s="220"/>
      <c r="BU36" s="220"/>
      <c r="BV36" s="220"/>
      <c r="BW36" s="220"/>
      <c r="BX36" s="220"/>
      <c r="BY36" s="220"/>
      <c r="BZ36" s="220"/>
      <c r="CA36" s="220"/>
      <c r="CB36" s="220"/>
      <c r="CC36" s="220"/>
      <c r="CD36" s="220"/>
      <c r="CE36" s="220"/>
      <c r="CF36" s="220"/>
      <c r="CG36" s="220"/>
      <c r="CH36" s="220"/>
      <c r="CI36" s="220"/>
      <c r="CJ36" s="220"/>
      <c r="CK36" s="220"/>
      <c r="CL36" s="220"/>
      <c r="CM36" s="220"/>
      <c r="CN36" s="173"/>
      <c r="CO36" s="174"/>
      <c r="CP36" s="174"/>
      <c r="CQ36" s="174"/>
      <c r="CR36" s="174"/>
      <c r="CS36" s="174"/>
      <c r="CT36" s="174"/>
      <c r="CU36" s="175"/>
      <c r="CV36" s="272"/>
      <c r="CW36" s="174"/>
      <c r="CX36" s="174"/>
      <c r="CY36" s="174"/>
      <c r="CZ36" s="174"/>
      <c r="DA36" s="174"/>
      <c r="DB36" s="174"/>
      <c r="DC36" s="174"/>
      <c r="DD36" s="174"/>
      <c r="DE36" s="175"/>
      <c r="DF36" s="68">
        <v>0</v>
      </c>
      <c r="DG36" s="68">
        <v>0</v>
      </c>
      <c r="DH36" s="68">
        <v>0</v>
      </c>
      <c r="DI36" s="68">
        <v>0</v>
      </c>
    </row>
    <row r="37" spans="1:113" ht="24" hidden="1" customHeight="1" x14ac:dyDescent="0.2">
      <c r="A37" s="195" t="s">
        <v>10</v>
      </c>
      <c r="B37" s="195"/>
      <c r="C37" s="195"/>
      <c r="D37" s="195"/>
      <c r="E37" s="195"/>
      <c r="F37" s="195"/>
      <c r="G37" s="195"/>
      <c r="H37" s="196"/>
      <c r="I37" s="257" t="s">
        <v>368</v>
      </c>
      <c r="J37" s="220"/>
      <c r="K37" s="220"/>
      <c r="L37" s="220"/>
      <c r="M37" s="220"/>
      <c r="N37" s="220"/>
      <c r="O37" s="220"/>
      <c r="P37" s="220"/>
      <c r="Q37" s="220"/>
      <c r="R37" s="220"/>
      <c r="S37" s="220"/>
      <c r="T37" s="220"/>
      <c r="U37" s="220"/>
      <c r="V37" s="220"/>
      <c r="W37" s="220"/>
      <c r="X37" s="220"/>
      <c r="Y37" s="220"/>
      <c r="Z37" s="220"/>
      <c r="AA37" s="220"/>
      <c r="AB37" s="220"/>
      <c r="AC37" s="220"/>
      <c r="AD37" s="220"/>
      <c r="AE37" s="220"/>
      <c r="AF37" s="220"/>
      <c r="AG37" s="220"/>
      <c r="AH37" s="220"/>
      <c r="AI37" s="220"/>
      <c r="AJ37" s="220"/>
      <c r="AK37" s="220"/>
      <c r="AL37" s="220"/>
      <c r="AM37" s="220"/>
      <c r="AN37" s="220"/>
      <c r="AO37" s="220"/>
      <c r="AP37" s="220"/>
      <c r="AQ37" s="220"/>
      <c r="AR37" s="220"/>
      <c r="AS37" s="220"/>
      <c r="AT37" s="220"/>
      <c r="AU37" s="220"/>
      <c r="AV37" s="220"/>
      <c r="AW37" s="220"/>
      <c r="AX37" s="220"/>
      <c r="AY37" s="220"/>
      <c r="AZ37" s="220"/>
      <c r="BA37" s="220"/>
      <c r="BB37" s="220"/>
      <c r="BC37" s="220"/>
      <c r="BD37" s="220"/>
      <c r="BE37" s="220"/>
      <c r="BF37" s="220"/>
      <c r="BG37" s="220"/>
      <c r="BH37" s="220"/>
      <c r="BI37" s="220"/>
      <c r="BJ37" s="220"/>
      <c r="BK37" s="220"/>
      <c r="BL37" s="220"/>
      <c r="BM37" s="220"/>
      <c r="BN37" s="220"/>
      <c r="BO37" s="220"/>
      <c r="BP37" s="220"/>
      <c r="BQ37" s="220"/>
      <c r="BR37" s="220"/>
      <c r="BS37" s="220"/>
      <c r="BT37" s="220"/>
      <c r="BU37" s="220"/>
      <c r="BV37" s="220"/>
      <c r="BW37" s="220"/>
      <c r="BX37" s="220"/>
      <c r="BY37" s="220"/>
      <c r="BZ37" s="220"/>
      <c r="CA37" s="220"/>
      <c r="CB37" s="220"/>
      <c r="CC37" s="220"/>
      <c r="CD37" s="220"/>
      <c r="CE37" s="220"/>
      <c r="CF37" s="220"/>
      <c r="CG37" s="220"/>
      <c r="CH37" s="220"/>
      <c r="CI37" s="220"/>
      <c r="CJ37" s="220"/>
      <c r="CK37" s="220"/>
      <c r="CL37" s="220"/>
      <c r="CM37" s="220"/>
      <c r="CN37" s="194" t="s">
        <v>237</v>
      </c>
      <c r="CO37" s="195"/>
      <c r="CP37" s="195"/>
      <c r="CQ37" s="195"/>
      <c r="CR37" s="195"/>
      <c r="CS37" s="195"/>
      <c r="CT37" s="195"/>
      <c r="CU37" s="196"/>
      <c r="CV37" s="258" t="s">
        <v>34</v>
      </c>
      <c r="CW37" s="195"/>
      <c r="CX37" s="195"/>
      <c r="CY37" s="195"/>
      <c r="CZ37" s="195"/>
      <c r="DA37" s="195"/>
      <c r="DB37" s="195"/>
      <c r="DC37" s="195"/>
      <c r="DD37" s="195"/>
      <c r="DE37" s="196"/>
      <c r="DF37" s="67">
        <f>DF38</f>
        <v>0</v>
      </c>
      <c r="DG37" s="67">
        <f>DG38</f>
        <v>0</v>
      </c>
      <c r="DH37" s="67">
        <f>DH38</f>
        <v>0</v>
      </c>
      <c r="DI37" s="67">
        <f>DI38</f>
        <v>0</v>
      </c>
    </row>
    <row r="38" spans="1:113" ht="11.25" hidden="1" customHeight="1" x14ac:dyDescent="0.2">
      <c r="A38" s="171"/>
      <c r="B38" s="171"/>
      <c r="C38" s="171"/>
      <c r="D38" s="171"/>
      <c r="E38" s="171"/>
      <c r="F38" s="171"/>
      <c r="G38" s="171"/>
      <c r="H38" s="172"/>
      <c r="I38" s="257" t="s">
        <v>368</v>
      </c>
      <c r="J38" s="220"/>
      <c r="K38" s="220"/>
      <c r="L38" s="220"/>
      <c r="M38" s="220"/>
      <c r="N38" s="220"/>
      <c r="O38" s="220"/>
      <c r="P38" s="220"/>
      <c r="Q38" s="220"/>
      <c r="R38" s="220"/>
      <c r="S38" s="220"/>
      <c r="T38" s="220"/>
      <c r="U38" s="220"/>
      <c r="V38" s="220"/>
      <c r="W38" s="220"/>
      <c r="X38" s="220"/>
      <c r="Y38" s="220"/>
      <c r="Z38" s="220"/>
      <c r="AA38" s="220"/>
      <c r="AB38" s="220"/>
      <c r="AC38" s="220"/>
      <c r="AD38" s="220"/>
      <c r="AE38" s="220"/>
      <c r="AF38" s="220"/>
      <c r="AG38" s="220"/>
      <c r="AH38" s="220"/>
      <c r="AI38" s="220"/>
      <c r="AJ38" s="220"/>
      <c r="AK38" s="220"/>
      <c r="AL38" s="220"/>
      <c r="AM38" s="220"/>
      <c r="AN38" s="220"/>
      <c r="AO38" s="220"/>
      <c r="AP38" s="220"/>
      <c r="AQ38" s="220"/>
      <c r="AR38" s="220"/>
      <c r="AS38" s="220"/>
      <c r="AT38" s="220"/>
      <c r="AU38" s="220"/>
      <c r="AV38" s="220"/>
      <c r="AW38" s="220"/>
      <c r="AX38" s="220"/>
      <c r="AY38" s="220"/>
      <c r="AZ38" s="220"/>
      <c r="BA38" s="220"/>
      <c r="BB38" s="220"/>
      <c r="BC38" s="220"/>
      <c r="BD38" s="220"/>
      <c r="BE38" s="220"/>
      <c r="BF38" s="220"/>
      <c r="BG38" s="220"/>
      <c r="BH38" s="220"/>
      <c r="BI38" s="220"/>
      <c r="BJ38" s="220"/>
      <c r="BK38" s="220"/>
      <c r="BL38" s="220"/>
      <c r="BM38" s="220"/>
      <c r="BN38" s="220"/>
      <c r="BO38" s="220"/>
      <c r="BP38" s="220"/>
      <c r="BQ38" s="220"/>
      <c r="BR38" s="220"/>
      <c r="BS38" s="220"/>
      <c r="BT38" s="220"/>
      <c r="BU38" s="220"/>
      <c r="BV38" s="220"/>
      <c r="BW38" s="220"/>
      <c r="BX38" s="220"/>
      <c r="BY38" s="220"/>
      <c r="BZ38" s="220"/>
      <c r="CA38" s="220"/>
      <c r="CB38" s="220"/>
      <c r="CC38" s="220"/>
      <c r="CD38" s="220"/>
      <c r="CE38" s="220"/>
      <c r="CF38" s="220"/>
      <c r="CG38" s="220"/>
      <c r="CH38" s="220"/>
      <c r="CI38" s="220"/>
      <c r="CJ38" s="220"/>
      <c r="CK38" s="220"/>
      <c r="CL38" s="220"/>
      <c r="CM38" s="220"/>
      <c r="CN38" s="170" t="s">
        <v>238</v>
      </c>
      <c r="CO38" s="171"/>
      <c r="CP38" s="171"/>
      <c r="CQ38" s="171"/>
      <c r="CR38" s="171"/>
      <c r="CS38" s="171"/>
      <c r="CT38" s="171"/>
      <c r="CU38" s="172"/>
      <c r="CV38" s="259"/>
      <c r="CW38" s="171"/>
      <c r="CX38" s="171"/>
      <c r="CY38" s="171"/>
      <c r="CZ38" s="171"/>
      <c r="DA38" s="171"/>
      <c r="DB38" s="171"/>
      <c r="DC38" s="171"/>
      <c r="DD38" s="171"/>
      <c r="DE38" s="172"/>
      <c r="DF38" s="64">
        <v>0</v>
      </c>
      <c r="DG38" s="64">
        <v>0</v>
      </c>
      <c r="DH38" s="64">
        <v>0</v>
      </c>
      <c r="DI38" s="78">
        <v>0</v>
      </c>
    </row>
    <row r="39" spans="1:113" ht="12" hidden="1" customHeight="1" thickBot="1" x14ac:dyDescent="0.25">
      <c r="A39" s="174"/>
      <c r="B39" s="174"/>
      <c r="C39" s="174"/>
      <c r="D39" s="174"/>
      <c r="E39" s="174"/>
      <c r="F39" s="174"/>
      <c r="G39" s="174"/>
      <c r="H39" s="175"/>
      <c r="I39" s="257" t="s">
        <v>368</v>
      </c>
      <c r="J39" s="220"/>
      <c r="K39" s="220"/>
      <c r="L39" s="220"/>
      <c r="M39" s="220"/>
      <c r="N39" s="220"/>
      <c r="O39" s="220"/>
      <c r="P39" s="220"/>
      <c r="Q39" s="220"/>
      <c r="R39" s="220"/>
      <c r="S39" s="220"/>
      <c r="T39" s="220"/>
      <c r="U39" s="220"/>
      <c r="V39" s="220"/>
      <c r="W39" s="220"/>
      <c r="X39" s="220"/>
      <c r="Y39" s="220"/>
      <c r="Z39" s="220"/>
      <c r="AA39" s="220"/>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220"/>
      <c r="BE39" s="220"/>
      <c r="BF39" s="220"/>
      <c r="BG39" s="220"/>
      <c r="BH39" s="220"/>
      <c r="BI39" s="220"/>
      <c r="BJ39" s="220"/>
      <c r="BK39" s="220"/>
      <c r="BL39" s="220"/>
      <c r="BM39" s="220"/>
      <c r="BN39" s="220"/>
      <c r="BO39" s="220"/>
      <c r="BP39" s="220"/>
      <c r="BQ39" s="220"/>
      <c r="BR39" s="220"/>
      <c r="BS39" s="220"/>
      <c r="BT39" s="220"/>
      <c r="BU39" s="220"/>
      <c r="BV39" s="220"/>
      <c r="BW39" s="220"/>
      <c r="BX39" s="220"/>
      <c r="BY39" s="220"/>
      <c r="BZ39" s="220"/>
      <c r="CA39" s="220"/>
      <c r="CB39" s="220"/>
      <c r="CC39" s="220"/>
      <c r="CD39" s="220"/>
      <c r="CE39" s="220"/>
      <c r="CF39" s="220"/>
      <c r="CG39" s="220"/>
      <c r="CH39" s="220"/>
      <c r="CI39" s="220"/>
      <c r="CJ39" s="220"/>
      <c r="CK39" s="220"/>
      <c r="CL39" s="220"/>
      <c r="CM39" s="220"/>
      <c r="CN39" s="189"/>
      <c r="CO39" s="190"/>
      <c r="CP39" s="190"/>
      <c r="CQ39" s="190"/>
      <c r="CR39" s="190"/>
      <c r="CS39" s="190"/>
      <c r="CT39" s="190"/>
      <c r="CU39" s="191"/>
      <c r="CV39" s="260"/>
      <c r="CW39" s="190"/>
      <c r="CX39" s="190"/>
      <c r="CY39" s="190"/>
      <c r="CZ39" s="190"/>
      <c r="DA39" s="190"/>
      <c r="DB39" s="190"/>
      <c r="DC39" s="190"/>
      <c r="DD39" s="190"/>
      <c r="DE39" s="191"/>
      <c r="DF39" s="65"/>
      <c r="DG39" s="65"/>
      <c r="DH39" s="65"/>
      <c r="DI39" s="79"/>
    </row>
    <row r="41" spans="1:113" s="39" customFormat="1" x14ac:dyDescent="0.2"/>
    <row r="42" spans="1:113" s="39" customFormat="1" ht="12.75" customHeight="1" x14ac:dyDescent="0.2">
      <c r="AN42" s="155" t="s">
        <v>239</v>
      </c>
      <c r="AO42" s="155"/>
      <c r="AP42" s="155"/>
      <c r="AQ42" s="155"/>
      <c r="AR42" s="155"/>
      <c r="AS42" s="155"/>
      <c r="AT42" s="155"/>
      <c r="AU42" s="155"/>
      <c r="AV42" s="155"/>
      <c r="AW42" s="155"/>
      <c r="AX42" s="155"/>
      <c r="AY42" s="155"/>
      <c r="AZ42" s="155"/>
      <c r="BA42" s="155"/>
      <c r="BB42" s="155"/>
      <c r="BC42" s="155"/>
      <c r="BD42" s="155"/>
      <c r="BE42" s="155"/>
      <c r="BF42" s="155"/>
      <c r="BG42" s="155"/>
      <c r="BH42" s="155"/>
      <c r="BK42" s="156"/>
      <c r="BL42" s="156"/>
      <c r="BM42" s="156"/>
      <c r="BN42" s="156"/>
      <c r="BO42" s="156"/>
      <c r="BP42" s="156"/>
      <c r="BQ42" s="156"/>
      <c r="BR42" s="156"/>
      <c r="BS42" s="156"/>
      <c r="BT42" s="156"/>
      <c r="BU42" s="156"/>
      <c r="BV42" s="156"/>
      <c r="BY42" s="255" t="s">
        <v>376</v>
      </c>
      <c r="BZ42" s="256"/>
      <c r="CA42" s="256"/>
      <c r="CB42" s="256"/>
      <c r="CC42" s="256"/>
      <c r="CD42" s="256"/>
      <c r="CE42" s="256"/>
      <c r="CF42" s="256"/>
      <c r="CG42" s="256"/>
      <c r="CH42" s="256"/>
      <c r="CI42" s="256"/>
      <c r="CJ42" s="256"/>
      <c r="CK42" s="256"/>
      <c r="CL42" s="256"/>
      <c r="CM42" s="256"/>
      <c r="CN42" s="256"/>
      <c r="CO42" s="256"/>
      <c r="CP42" s="256"/>
      <c r="CQ42" s="256"/>
      <c r="CR42" s="256"/>
    </row>
    <row r="43" spans="1:113" s="39" customFormat="1" ht="12.75" customHeight="1" x14ac:dyDescent="0.2">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160"/>
      <c r="AO43" s="160"/>
      <c r="AP43" s="160"/>
      <c r="AQ43" s="160"/>
      <c r="AR43" s="160"/>
      <c r="AS43" s="160"/>
      <c r="AT43" s="160"/>
      <c r="AU43" s="160"/>
      <c r="AV43" s="160"/>
      <c r="AW43" s="160"/>
      <c r="AX43" s="160"/>
      <c r="AY43" s="160"/>
      <c r="AZ43" s="160"/>
      <c r="BA43" s="160"/>
      <c r="BB43" s="160"/>
      <c r="BC43" s="160"/>
      <c r="BD43" s="160"/>
      <c r="BE43" s="160"/>
      <c r="BF43" s="160"/>
      <c r="BG43" s="160"/>
      <c r="BH43" s="160"/>
      <c r="BI43" s="3"/>
      <c r="BJ43" s="3"/>
      <c r="BK43" s="161" t="s">
        <v>17</v>
      </c>
      <c r="BL43" s="161"/>
      <c r="BM43" s="161"/>
      <c r="BN43" s="161"/>
      <c r="BO43" s="161"/>
      <c r="BP43" s="161"/>
      <c r="BQ43" s="161"/>
      <c r="BR43" s="161"/>
      <c r="BS43" s="161"/>
      <c r="BT43" s="161"/>
      <c r="BU43" s="161"/>
      <c r="BV43" s="161"/>
      <c r="BW43" s="3"/>
      <c r="BX43" s="3"/>
      <c r="BY43" s="161" t="s">
        <v>18</v>
      </c>
      <c r="BZ43" s="161"/>
      <c r="CA43" s="161"/>
      <c r="CB43" s="161"/>
      <c r="CC43" s="161"/>
      <c r="CD43" s="161"/>
      <c r="CE43" s="161"/>
      <c r="CF43" s="161"/>
      <c r="CG43" s="161"/>
      <c r="CH43" s="161"/>
      <c r="CI43" s="161"/>
      <c r="CJ43" s="161"/>
      <c r="CK43" s="161"/>
      <c r="CL43" s="161"/>
      <c r="CM43" s="161"/>
      <c r="CN43" s="161"/>
      <c r="CO43" s="161"/>
      <c r="CP43" s="161"/>
      <c r="CQ43" s="161"/>
      <c r="CR43" s="161"/>
    </row>
    <row r="45" spans="1:113" ht="12.75" customHeight="1" x14ac:dyDescent="0.2">
      <c r="AN45" s="155" t="s">
        <v>363</v>
      </c>
      <c r="AO45" s="155"/>
      <c r="AP45" s="155"/>
      <c r="AQ45" s="155"/>
      <c r="AR45" s="155"/>
      <c r="AS45" s="155"/>
      <c r="AT45" s="155"/>
      <c r="AU45" s="155"/>
      <c r="AV45" s="155"/>
      <c r="AW45" s="155"/>
      <c r="AX45" s="155"/>
      <c r="AY45" s="155"/>
      <c r="AZ45" s="155"/>
      <c r="BA45" s="155"/>
      <c r="BB45" s="155"/>
      <c r="BC45" s="155"/>
      <c r="BD45" s="155"/>
      <c r="BE45" s="155"/>
      <c r="BF45" s="155"/>
      <c r="BG45" s="155"/>
      <c r="BH45" s="155"/>
      <c r="BK45" s="156"/>
      <c r="BL45" s="156"/>
      <c r="BM45" s="156"/>
      <c r="BN45" s="156"/>
      <c r="BO45" s="156"/>
      <c r="BP45" s="156"/>
      <c r="BQ45" s="156"/>
      <c r="BR45" s="156"/>
      <c r="BS45" s="156"/>
      <c r="BT45" s="156"/>
      <c r="BU45" s="156"/>
      <c r="BV45" s="156"/>
      <c r="BY45" s="156" t="s">
        <v>367</v>
      </c>
      <c r="BZ45" s="156"/>
      <c r="CA45" s="156"/>
      <c r="CB45" s="156"/>
      <c r="CC45" s="156"/>
      <c r="CD45" s="156"/>
      <c r="CE45" s="156"/>
      <c r="CF45" s="156"/>
      <c r="CG45" s="156"/>
      <c r="CH45" s="156"/>
      <c r="CI45" s="156"/>
      <c r="CJ45" s="156"/>
      <c r="CK45" s="156"/>
      <c r="CL45" s="156"/>
      <c r="CM45" s="156"/>
      <c r="CN45" s="156"/>
      <c r="CO45" s="156"/>
      <c r="CP45" s="156"/>
      <c r="CQ45" s="156"/>
      <c r="CR45" s="156"/>
    </row>
    <row r="46" spans="1:113" s="3" customFormat="1" ht="12.75" customHeight="1" x14ac:dyDescent="0.15">
      <c r="AN46" s="160"/>
      <c r="AO46" s="160"/>
      <c r="AP46" s="160"/>
      <c r="AQ46" s="160"/>
      <c r="AR46" s="160"/>
      <c r="AS46" s="160"/>
      <c r="AT46" s="160"/>
      <c r="AU46" s="160"/>
      <c r="AV46" s="160"/>
      <c r="AW46" s="160"/>
      <c r="AX46" s="160"/>
      <c r="AY46" s="160"/>
      <c r="AZ46" s="160"/>
      <c r="BA46" s="160"/>
      <c r="BB46" s="160"/>
      <c r="BC46" s="160"/>
      <c r="BD46" s="160"/>
      <c r="BE46" s="160"/>
      <c r="BF46" s="160"/>
      <c r="BG46" s="160"/>
      <c r="BH46" s="160"/>
      <c r="BK46" s="161" t="s">
        <v>17</v>
      </c>
      <c r="BL46" s="161"/>
      <c r="BM46" s="161"/>
      <c r="BN46" s="161"/>
      <c r="BO46" s="161"/>
      <c r="BP46" s="161"/>
      <c r="BQ46" s="161"/>
      <c r="BR46" s="161"/>
      <c r="BS46" s="161"/>
      <c r="BT46" s="161"/>
      <c r="BU46" s="161"/>
      <c r="BV46" s="161"/>
      <c r="BY46" s="161" t="s">
        <v>18</v>
      </c>
      <c r="BZ46" s="161"/>
      <c r="CA46" s="161"/>
      <c r="CB46" s="161"/>
      <c r="CC46" s="161"/>
      <c r="CD46" s="161"/>
      <c r="CE46" s="161"/>
      <c r="CF46" s="161"/>
      <c r="CG46" s="161"/>
      <c r="CH46" s="161"/>
      <c r="CI46" s="161"/>
      <c r="CJ46" s="161"/>
      <c r="CK46" s="161"/>
      <c r="CL46" s="161"/>
      <c r="CM46" s="161"/>
      <c r="CN46" s="161"/>
      <c r="CO46" s="161"/>
      <c r="CP46" s="161"/>
      <c r="CQ46" s="161"/>
      <c r="CR46" s="161"/>
    </row>
    <row r="47" spans="1:113" s="3" customFormat="1" ht="3" customHeight="1" x14ac:dyDescent="0.15">
      <c r="AQ47" s="6"/>
      <c r="AR47" s="6"/>
      <c r="AS47" s="6"/>
      <c r="AT47" s="6"/>
      <c r="AU47" s="6"/>
      <c r="AV47" s="6"/>
      <c r="AW47" s="6"/>
      <c r="AX47" s="6"/>
      <c r="AY47" s="6"/>
      <c r="AZ47" s="6"/>
      <c r="BA47" s="6"/>
      <c r="BB47" s="6"/>
      <c r="BC47" s="6"/>
      <c r="BD47" s="6"/>
      <c r="BE47" s="6"/>
      <c r="BF47" s="6"/>
      <c r="BG47" s="6"/>
      <c r="BH47" s="6"/>
      <c r="BK47" s="6"/>
      <c r="BL47" s="6"/>
      <c r="BM47" s="6"/>
      <c r="BN47" s="6"/>
      <c r="BO47" s="6"/>
      <c r="BP47" s="6"/>
      <c r="BQ47" s="6"/>
      <c r="BR47" s="6"/>
      <c r="BS47" s="6"/>
      <c r="BT47" s="6"/>
      <c r="BU47" s="6"/>
      <c r="BV47" s="6"/>
      <c r="BY47" s="6"/>
      <c r="BZ47" s="6"/>
      <c r="CA47" s="6"/>
      <c r="CB47" s="6"/>
      <c r="CC47" s="6"/>
      <c r="CD47" s="6"/>
      <c r="CE47" s="6"/>
      <c r="CF47" s="6"/>
      <c r="CG47" s="6"/>
      <c r="CH47" s="6"/>
      <c r="CI47" s="6"/>
      <c r="CJ47" s="6"/>
      <c r="CK47" s="6"/>
      <c r="CL47" s="6"/>
      <c r="CM47" s="6"/>
      <c r="CN47" s="6"/>
      <c r="CO47" s="6"/>
      <c r="CP47" s="6"/>
      <c r="CQ47" s="6"/>
      <c r="CR47" s="6"/>
    </row>
    <row r="48" spans="1:113" x14ac:dyDescent="0.2">
      <c r="I48" s="1" t="s">
        <v>241</v>
      </c>
      <c r="AM48" s="156" t="s">
        <v>364</v>
      </c>
      <c r="AN48" s="156"/>
      <c r="AO48" s="156"/>
      <c r="AP48" s="156"/>
      <c r="AQ48" s="156"/>
      <c r="AR48" s="156"/>
      <c r="AS48" s="156"/>
      <c r="AT48" s="156"/>
      <c r="AU48" s="156"/>
      <c r="AV48" s="156"/>
      <c r="AW48" s="156"/>
      <c r="AX48" s="156"/>
      <c r="AY48" s="156"/>
      <c r="AZ48" s="156"/>
      <c r="BA48" s="156"/>
      <c r="BB48" s="156"/>
      <c r="BC48" s="156"/>
      <c r="BD48" s="156"/>
      <c r="BG48" s="156" t="s">
        <v>365</v>
      </c>
      <c r="BH48" s="156"/>
      <c r="BI48" s="156"/>
      <c r="BJ48" s="156"/>
      <c r="BK48" s="156"/>
      <c r="BL48" s="156"/>
      <c r="BM48" s="156"/>
      <c r="BN48" s="156"/>
      <c r="BO48" s="156"/>
      <c r="BP48" s="156"/>
      <c r="BQ48" s="156"/>
      <c r="BR48" s="156"/>
      <c r="BS48" s="156"/>
      <c r="BT48" s="156"/>
      <c r="BU48" s="156"/>
      <c r="BV48" s="156"/>
      <c r="BW48" s="156"/>
      <c r="BX48" s="156"/>
      <c r="CA48" s="174" t="s">
        <v>366</v>
      </c>
      <c r="CB48" s="174"/>
      <c r="CC48" s="174"/>
      <c r="CD48" s="174"/>
      <c r="CE48" s="174"/>
      <c r="CF48" s="174"/>
      <c r="CG48" s="174"/>
      <c r="CH48" s="174"/>
      <c r="CI48" s="174"/>
      <c r="CJ48" s="174"/>
      <c r="CK48" s="174"/>
      <c r="CL48" s="174"/>
      <c r="CM48" s="174"/>
      <c r="CN48" s="174"/>
      <c r="CO48" s="174"/>
      <c r="CP48" s="174"/>
      <c r="CQ48" s="174"/>
      <c r="CR48" s="174"/>
    </row>
    <row r="49" spans="1:113" s="3" customFormat="1" ht="8.25" x14ac:dyDescent="0.15">
      <c r="AM49" s="161" t="s">
        <v>240</v>
      </c>
      <c r="AN49" s="161"/>
      <c r="AO49" s="161"/>
      <c r="AP49" s="161"/>
      <c r="AQ49" s="161"/>
      <c r="AR49" s="161"/>
      <c r="AS49" s="161"/>
      <c r="AT49" s="161"/>
      <c r="AU49" s="161"/>
      <c r="AV49" s="161"/>
      <c r="AW49" s="161"/>
      <c r="AX49" s="161"/>
      <c r="AY49" s="161"/>
      <c r="AZ49" s="161"/>
      <c r="BA49" s="161"/>
      <c r="BB49" s="161"/>
      <c r="BC49" s="161"/>
      <c r="BD49" s="161"/>
      <c r="BG49" s="161" t="s">
        <v>242</v>
      </c>
      <c r="BH49" s="161"/>
      <c r="BI49" s="161"/>
      <c r="BJ49" s="161"/>
      <c r="BK49" s="161"/>
      <c r="BL49" s="161"/>
      <c r="BM49" s="161"/>
      <c r="BN49" s="161"/>
      <c r="BO49" s="161"/>
      <c r="BP49" s="161"/>
      <c r="BQ49" s="161"/>
      <c r="BR49" s="161"/>
      <c r="BS49" s="161"/>
      <c r="BT49" s="161"/>
      <c r="BU49" s="161"/>
      <c r="BV49" s="161"/>
      <c r="BW49" s="161"/>
      <c r="BX49" s="161"/>
      <c r="CA49" s="161" t="s">
        <v>243</v>
      </c>
      <c r="CB49" s="161"/>
      <c r="CC49" s="161"/>
      <c r="CD49" s="161"/>
      <c r="CE49" s="161"/>
      <c r="CF49" s="161"/>
      <c r="CG49" s="161"/>
      <c r="CH49" s="161"/>
      <c r="CI49" s="161"/>
      <c r="CJ49" s="161"/>
      <c r="CK49" s="161"/>
      <c r="CL49" s="161"/>
      <c r="CM49" s="161"/>
      <c r="CN49" s="161"/>
      <c r="CO49" s="161"/>
      <c r="CP49" s="161"/>
      <c r="CQ49" s="161"/>
      <c r="CR49" s="161"/>
    </row>
    <row r="50" spans="1:113" s="3" customFormat="1" ht="3" customHeight="1" x14ac:dyDescent="0.15">
      <c r="AM50" s="6"/>
      <c r="AN50" s="6"/>
      <c r="AO50" s="6"/>
      <c r="AP50" s="6"/>
      <c r="AQ50" s="6"/>
      <c r="AR50" s="6"/>
      <c r="AS50" s="6"/>
      <c r="AT50" s="6"/>
      <c r="AU50" s="6"/>
      <c r="AV50" s="6"/>
      <c r="AW50" s="6"/>
      <c r="AX50" s="6"/>
      <c r="AY50" s="6"/>
      <c r="AZ50" s="6"/>
      <c r="BA50" s="6"/>
      <c r="BB50" s="6"/>
      <c r="BC50" s="6"/>
      <c r="BD50" s="6"/>
      <c r="BG50" s="6"/>
      <c r="BH50" s="6"/>
      <c r="BI50" s="6"/>
      <c r="BJ50" s="6"/>
      <c r="BK50" s="6"/>
      <c r="BL50" s="6"/>
      <c r="BM50" s="6"/>
      <c r="BN50" s="6"/>
      <c r="BO50" s="6"/>
      <c r="BP50" s="6"/>
      <c r="BQ50" s="6"/>
      <c r="BR50" s="6"/>
      <c r="BS50" s="6"/>
      <c r="BT50" s="6"/>
      <c r="BU50" s="6"/>
      <c r="BV50" s="6"/>
      <c r="BW50" s="6"/>
      <c r="BX50" s="6"/>
      <c r="CA50" s="6"/>
      <c r="CB50" s="6"/>
      <c r="CC50" s="6"/>
      <c r="CD50" s="6"/>
      <c r="CE50" s="6"/>
      <c r="CF50" s="6"/>
      <c r="CG50" s="6"/>
      <c r="CH50" s="6"/>
      <c r="CI50" s="6"/>
      <c r="CJ50" s="6"/>
      <c r="CK50" s="6"/>
      <c r="CL50" s="6"/>
      <c r="CM50" s="6"/>
      <c r="CN50" s="6"/>
      <c r="CO50" s="6"/>
      <c r="CP50" s="6"/>
      <c r="CQ50" s="6"/>
      <c r="CR50" s="6"/>
    </row>
    <row r="51" spans="1:113" x14ac:dyDescent="0.2">
      <c r="I51" s="167" t="s">
        <v>19</v>
      </c>
      <c r="J51" s="167"/>
      <c r="K51" s="174" t="s">
        <v>414</v>
      </c>
      <c r="L51" s="174"/>
      <c r="M51" s="174"/>
      <c r="N51" s="165" t="s">
        <v>19</v>
      </c>
      <c r="O51" s="165"/>
      <c r="P51" s="88"/>
      <c r="Q51" s="174" t="s">
        <v>415</v>
      </c>
      <c r="R51" s="174"/>
      <c r="S51" s="174"/>
      <c r="T51" s="174"/>
      <c r="U51" s="174"/>
      <c r="V51" s="174"/>
      <c r="W51" s="174"/>
      <c r="X51" s="174"/>
      <c r="Y51" s="174"/>
      <c r="Z51" s="174"/>
      <c r="AA51" s="174"/>
      <c r="AB51" s="174"/>
      <c r="AC51" s="174"/>
      <c r="AD51" s="174"/>
      <c r="AE51" s="174"/>
      <c r="AF51" s="167">
        <v>20</v>
      </c>
      <c r="AG51" s="167"/>
      <c r="AH51" s="167"/>
      <c r="AI51" s="254" t="s">
        <v>416</v>
      </c>
      <c r="AJ51" s="254"/>
      <c r="AK51" s="254"/>
      <c r="AL51" s="1" t="s">
        <v>2</v>
      </c>
    </row>
    <row r="53" spans="1:113" s="2" customFormat="1" ht="12" customHeight="1" x14ac:dyDescent="0.2">
      <c r="A53" s="7" t="s">
        <v>249</v>
      </c>
    </row>
    <row r="54" spans="1:113" s="2" customFormat="1" ht="40.5" customHeight="1" x14ac:dyDescent="0.2">
      <c r="A54" s="249" t="s">
        <v>250</v>
      </c>
      <c r="B54" s="250"/>
      <c r="C54" s="250"/>
      <c r="D54" s="250"/>
      <c r="E54" s="250"/>
      <c r="F54" s="250"/>
      <c r="G54" s="250"/>
      <c r="H54" s="250"/>
      <c r="I54" s="250"/>
      <c r="J54" s="250"/>
      <c r="K54" s="250"/>
      <c r="L54" s="250"/>
      <c r="M54" s="250"/>
      <c r="N54" s="250"/>
      <c r="O54" s="250"/>
      <c r="P54" s="250"/>
      <c r="Q54" s="250"/>
      <c r="R54" s="250"/>
      <c r="S54" s="250"/>
      <c r="T54" s="250"/>
      <c r="U54" s="250"/>
      <c r="V54" s="250"/>
      <c r="W54" s="250"/>
      <c r="X54" s="250"/>
      <c r="Y54" s="250"/>
      <c r="Z54" s="250"/>
      <c r="AA54" s="250"/>
      <c r="AB54" s="250"/>
      <c r="AC54" s="250"/>
      <c r="AD54" s="250"/>
      <c r="AE54" s="250"/>
      <c r="AF54" s="250"/>
      <c r="AG54" s="250"/>
      <c r="AH54" s="250"/>
      <c r="AI54" s="250"/>
      <c r="AJ54" s="250"/>
      <c r="AK54" s="250"/>
      <c r="AL54" s="250"/>
      <c r="AM54" s="250"/>
      <c r="AN54" s="250"/>
      <c r="AO54" s="250"/>
      <c r="AP54" s="250"/>
      <c r="AQ54" s="250"/>
      <c r="AR54" s="250"/>
      <c r="AS54" s="250"/>
      <c r="AT54" s="250"/>
      <c r="AU54" s="250"/>
      <c r="AV54" s="250"/>
      <c r="AW54" s="250"/>
      <c r="AX54" s="250"/>
      <c r="AY54" s="250"/>
      <c r="AZ54" s="250"/>
      <c r="BA54" s="250"/>
      <c r="BB54" s="250"/>
      <c r="BC54" s="250"/>
      <c r="BD54" s="250"/>
      <c r="BE54" s="250"/>
      <c r="BF54" s="250"/>
      <c r="BG54" s="250"/>
      <c r="BH54" s="250"/>
      <c r="BI54" s="250"/>
      <c r="BJ54" s="250"/>
      <c r="BK54" s="250"/>
      <c r="BL54" s="250"/>
      <c r="BM54" s="250"/>
      <c r="BN54" s="250"/>
      <c r="BO54" s="250"/>
      <c r="BP54" s="250"/>
      <c r="BQ54" s="250"/>
      <c r="BR54" s="250"/>
      <c r="BS54" s="250"/>
      <c r="BT54" s="250"/>
      <c r="BU54" s="250"/>
      <c r="BV54" s="250"/>
      <c r="BW54" s="250"/>
      <c r="BX54" s="250"/>
      <c r="BY54" s="250"/>
      <c r="BZ54" s="250"/>
      <c r="CA54" s="250"/>
      <c r="CB54" s="250"/>
      <c r="CC54" s="250"/>
      <c r="CD54" s="250"/>
      <c r="CE54" s="250"/>
      <c r="CF54" s="250"/>
      <c r="CG54" s="250"/>
      <c r="CH54" s="250"/>
      <c r="CI54" s="250"/>
      <c r="CJ54" s="250"/>
      <c r="CK54" s="250"/>
      <c r="CL54" s="250"/>
      <c r="CM54" s="250"/>
      <c r="CN54" s="250"/>
      <c r="CO54" s="250"/>
      <c r="CP54" s="250"/>
      <c r="CQ54" s="250"/>
      <c r="CR54" s="250"/>
      <c r="CS54" s="250"/>
      <c r="CT54" s="250"/>
      <c r="CU54" s="250"/>
      <c r="CV54" s="250"/>
      <c r="CW54" s="250"/>
      <c r="CX54" s="250"/>
      <c r="CY54" s="250"/>
      <c r="CZ54" s="250"/>
      <c r="DA54" s="250"/>
      <c r="DB54" s="250"/>
      <c r="DC54" s="250"/>
      <c r="DD54" s="250"/>
      <c r="DE54" s="250"/>
      <c r="DF54" s="250"/>
      <c r="DG54" s="250"/>
      <c r="DH54" s="250"/>
      <c r="DI54" s="250"/>
    </row>
    <row r="55" spans="1:113" s="2" customFormat="1" ht="15" customHeight="1" x14ac:dyDescent="0.2">
      <c r="A55" s="251" t="s">
        <v>251</v>
      </c>
      <c r="B55" s="251"/>
      <c r="C55" s="251"/>
      <c r="D55" s="251"/>
      <c r="E55" s="251"/>
      <c r="F55" s="251"/>
      <c r="G55" s="251"/>
      <c r="H55" s="251"/>
      <c r="I55" s="251"/>
      <c r="J55" s="251"/>
      <c r="K55" s="251"/>
      <c r="L55" s="251"/>
      <c r="M55" s="251"/>
      <c r="N55" s="251"/>
      <c r="O55" s="251"/>
      <c r="P55" s="251"/>
      <c r="Q55" s="251"/>
      <c r="R55" s="251"/>
      <c r="S55" s="251"/>
      <c r="T55" s="251"/>
      <c r="U55" s="251"/>
      <c r="V55" s="251"/>
      <c r="W55" s="251"/>
      <c r="X55" s="251"/>
      <c r="Y55" s="251"/>
      <c r="Z55" s="251"/>
      <c r="AA55" s="251"/>
      <c r="AB55" s="251"/>
      <c r="AC55" s="251"/>
      <c r="AD55" s="251"/>
      <c r="AE55" s="251"/>
      <c r="AF55" s="251"/>
      <c r="AG55" s="251"/>
      <c r="AH55" s="251"/>
      <c r="AI55" s="251"/>
      <c r="AJ55" s="251"/>
      <c r="AK55" s="251"/>
      <c r="AL55" s="251"/>
      <c r="AM55" s="251"/>
      <c r="AN55" s="251"/>
      <c r="AO55" s="251"/>
      <c r="AP55" s="251"/>
      <c r="AQ55" s="251"/>
      <c r="AR55" s="251"/>
      <c r="AS55" s="251"/>
      <c r="AT55" s="251"/>
      <c r="AU55" s="251"/>
      <c r="AV55" s="251"/>
      <c r="AW55" s="251"/>
      <c r="AX55" s="251"/>
      <c r="AY55" s="251"/>
      <c r="AZ55" s="251"/>
      <c r="BA55" s="251"/>
      <c r="BB55" s="251"/>
      <c r="BC55" s="251"/>
      <c r="BD55" s="251"/>
      <c r="BE55" s="251"/>
      <c r="BF55" s="251"/>
      <c r="BG55" s="251"/>
      <c r="BH55" s="251"/>
      <c r="BI55" s="251"/>
      <c r="BJ55" s="251"/>
      <c r="BK55" s="251"/>
      <c r="BL55" s="251"/>
      <c r="BM55" s="251"/>
      <c r="BN55" s="251"/>
      <c r="BO55" s="251"/>
      <c r="BP55" s="251"/>
      <c r="BQ55" s="251"/>
      <c r="BR55" s="251"/>
      <c r="BS55" s="251"/>
      <c r="BT55" s="251"/>
      <c r="BU55" s="251"/>
      <c r="BV55" s="251"/>
      <c r="BW55" s="251"/>
      <c r="BX55" s="251"/>
      <c r="BY55" s="251"/>
      <c r="BZ55" s="251"/>
      <c r="CA55" s="251"/>
      <c r="CB55" s="251"/>
      <c r="CC55" s="251"/>
      <c r="CD55" s="251"/>
      <c r="CE55" s="251"/>
      <c r="CF55" s="251"/>
      <c r="CG55" s="251"/>
      <c r="CH55" s="251"/>
      <c r="CI55" s="251"/>
      <c r="CJ55" s="251"/>
      <c r="CK55" s="251"/>
      <c r="CL55" s="251"/>
      <c r="CM55" s="251"/>
      <c r="CN55" s="251"/>
      <c r="CO55" s="251"/>
      <c r="CP55" s="251"/>
      <c r="CQ55" s="251"/>
      <c r="CR55" s="251"/>
      <c r="CS55" s="251"/>
      <c r="CT55" s="251"/>
      <c r="CU55" s="251"/>
      <c r="CV55" s="251"/>
      <c r="CW55" s="251"/>
      <c r="CX55" s="251"/>
      <c r="CY55" s="251"/>
      <c r="CZ55" s="251"/>
      <c r="DA55" s="251"/>
      <c r="DB55" s="251"/>
      <c r="DC55" s="251"/>
      <c r="DD55" s="251"/>
      <c r="DE55" s="251"/>
      <c r="DF55" s="251"/>
      <c r="DG55" s="251"/>
      <c r="DH55" s="251"/>
      <c r="DI55" s="251"/>
    </row>
    <row r="56" spans="1:113" s="2" customFormat="1" ht="11.25" customHeight="1" x14ac:dyDescent="0.2">
      <c r="A56" s="7" t="s">
        <v>252</v>
      </c>
    </row>
    <row r="57" spans="1:113" s="2" customFormat="1" ht="11.25" customHeight="1" x14ac:dyDescent="0.2">
      <c r="A57" s="7" t="s">
        <v>253</v>
      </c>
    </row>
    <row r="58" spans="1:113" s="2" customFormat="1" ht="11.25" customHeight="1" x14ac:dyDescent="0.2">
      <c r="A58" s="7" t="s">
        <v>254</v>
      </c>
    </row>
    <row r="59" spans="1:113" s="2" customFormat="1" ht="20.25" customHeight="1" x14ac:dyDescent="0.2">
      <c r="A59" s="252" t="s">
        <v>255</v>
      </c>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253"/>
      <c r="AL59" s="253"/>
      <c r="AM59" s="253"/>
      <c r="AN59" s="253"/>
      <c r="AO59" s="253"/>
      <c r="AP59" s="253"/>
      <c r="AQ59" s="253"/>
      <c r="AR59" s="253"/>
      <c r="AS59" s="253"/>
      <c r="AT59" s="253"/>
      <c r="AU59" s="253"/>
      <c r="AV59" s="253"/>
      <c r="AW59" s="253"/>
      <c r="AX59" s="253"/>
      <c r="AY59" s="253"/>
      <c r="AZ59" s="253"/>
      <c r="BA59" s="253"/>
      <c r="BB59" s="253"/>
      <c r="BC59" s="253"/>
      <c r="BD59" s="253"/>
      <c r="BE59" s="253"/>
      <c r="BF59" s="253"/>
      <c r="BG59" s="253"/>
      <c r="BH59" s="253"/>
      <c r="BI59" s="253"/>
      <c r="BJ59" s="253"/>
      <c r="BK59" s="253"/>
      <c r="BL59" s="253"/>
      <c r="BM59" s="253"/>
      <c r="BN59" s="253"/>
      <c r="BO59" s="253"/>
      <c r="BP59" s="253"/>
      <c r="BQ59" s="253"/>
      <c r="BR59" s="253"/>
      <c r="BS59" s="253"/>
      <c r="BT59" s="253"/>
      <c r="BU59" s="253"/>
      <c r="BV59" s="253"/>
      <c r="BW59" s="253"/>
      <c r="BX59" s="253"/>
      <c r="BY59" s="253"/>
      <c r="BZ59" s="253"/>
      <c r="CA59" s="253"/>
      <c r="CB59" s="253"/>
      <c r="CC59" s="253"/>
      <c r="CD59" s="253"/>
      <c r="CE59" s="253"/>
      <c r="CF59" s="253"/>
      <c r="CG59" s="253"/>
      <c r="CH59" s="253"/>
      <c r="CI59" s="253"/>
      <c r="CJ59" s="253"/>
      <c r="CK59" s="253"/>
      <c r="CL59" s="253"/>
      <c r="CM59" s="253"/>
      <c r="CN59" s="253"/>
      <c r="CO59" s="253"/>
      <c r="CP59" s="253"/>
      <c r="CQ59" s="253"/>
      <c r="CR59" s="253"/>
      <c r="CS59" s="253"/>
      <c r="CT59" s="253"/>
      <c r="CU59" s="253"/>
      <c r="CV59" s="253"/>
      <c r="CW59" s="253"/>
      <c r="CX59" s="253"/>
      <c r="CY59" s="253"/>
      <c r="CZ59" s="253"/>
      <c r="DA59" s="253"/>
      <c r="DB59" s="253"/>
      <c r="DC59" s="253"/>
      <c r="DD59" s="253"/>
      <c r="DE59" s="253"/>
      <c r="DF59" s="253"/>
      <c r="DG59" s="253"/>
      <c r="DH59" s="253"/>
      <c r="DI59" s="253"/>
    </row>
    <row r="60" spans="1:113" ht="3" customHeight="1" x14ac:dyDescent="0.2"/>
  </sheetData>
  <mergeCells count="136">
    <mergeCell ref="A9:H9"/>
    <mergeCell ref="I9:CM9"/>
    <mergeCell ref="CN9:CU9"/>
    <mergeCell ref="CV9:DE9"/>
    <mergeCell ref="A10:H10"/>
    <mergeCell ref="I10:CM10"/>
    <mergeCell ref="CN10:CU10"/>
    <mergeCell ref="CV10:DE10"/>
    <mergeCell ref="A11:H11"/>
    <mergeCell ref="I11:CM11"/>
    <mergeCell ref="CN11:CU11"/>
    <mergeCell ref="CV11:DE11"/>
    <mergeCell ref="B1:DI1"/>
    <mergeCell ref="A7:H7"/>
    <mergeCell ref="I7:CM7"/>
    <mergeCell ref="CN7:CU7"/>
    <mergeCell ref="CV7:DE7"/>
    <mergeCell ref="A8:H8"/>
    <mergeCell ref="I8:CM8"/>
    <mergeCell ref="CN8:CU8"/>
    <mergeCell ref="CV8:DE8"/>
    <mergeCell ref="I6:CM6"/>
    <mergeCell ref="CN6:CU6"/>
    <mergeCell ref="CV6:DE6"/>
    <mergeCell ref="DI4:DI5"/>
    <mergeCell ref="DF3:DI3"/>
    <mergeCell ref="A3:H5"/>
    <mergeCell ref="A6:H6"/>
    <mergeCell ref="I3:CM5"/>
    <mergeCell ref="CN3:CU5"/>
    <mergeCell ref="CV3:DE5"/>
    <mergeCell ref="A12:H12"/>
    <mergeCell ref="I12:CM12"/>
    <mergeCell ref="CN12:CU12"/>
    <mergeCell ref="CV12:DE12"/>
    <mergeCell ref="A13:H13"/>
    <mergeCell ref="I13:CM13"/>
    <mergeCell ref="CN13:CU13"/>
    <mergeCell ref="CV13:DE13"/>
    <mergeCell ref="A14:H14"/>
    <mergeCell ref="I14:CM14"/>
    <mergeCell ref="CN14:CU14"/>
    <mergeCell ref="CV14:DE14"/>
    <mergeCell ref="A15:H15"/>
    <mergeCell ref="I15:CM15"/>
    <mergeCell ref="CN15:CU15"/>
    <mergeCell ref="CV15:DE15"/>
    <mergeCell ref="A16:H16"/>
    <mergeCell ref="I16:CM16"/>
    <mergeCell ref="CN16:CU16"/>
    <mergeCell ref="CV16:DE16"/>
    <mergeCell ref="A17:H17"/>
    <mergeCell ref="I17:CM17"/>
    <mergeCell ref="CN17:CU17"/>
    <mergeCell ref="CV17:DE17"/>
    <mergeCell ref="A18:H18"/>
    <mergeCell ref="I18:CM18"/>
    <mergeCell ref="CN18:CU18"/>
    <mergeCell ref="CV18:DE18"/>
    <mergeCell ref="A19:H19"/>
    <mergeCell ref="I19:CM19"/>
    <mergeCell ref="CN19:CU19"/>
    <mergeCell ref="CV19:DE19"/>
    <mergeCell ref="A20:H20"/>
    <mergeCell ref="I20:CM20"/>
    <mergeCell ref="CN20:CU20"/>
    <mergeCell ref="CV20:DE20"/>
    <mergeCell ref="A21:H21"/>
    <mergeCell ref="I21:CM21"/>
    <mergeCell ref="CN21:CU21"/>
    <mergeCell ref="CV21:DE21"/>
    <mergeCell ref="A22:H22"/>
    <mergeCell ref="I22:CM22"/>
    <mergeCell ref="CN22:CU22"/>
    <mergeCell ref="CV22:DE22"/>
    <mergeCell ref="A23:H23"/>
    <mergeCell ref="I23:CM23"/>
    <mergeCell ref="CN23:CU23"/>
    <mergeCell ref="CV23:DE23"/>
    <mergeCell ref="A24:H24"/>
    <mergeCell ref="I24:CM24"/>
    <mergeCell ref="CN24:CU24"/>
    <mergeCell ref="CV24:DE24"/>
    <mergeCell ref="BY46:CR46"/>
    <mergeCell ref="CN38:CU39"/>
    <mergeCell ref="CV38:DE39"/>
    <mergeCell ref="I39:CM39"/>
    <mergeCell ref="I25:CM25"/>
    <mergeCell ref="CN25:CU25"/>
    <mergeCell ref="CV25:DE25"/>
    <mergeCell ref="A38:H39"/>
    <mergeCell ref="I38:CM38"/>
    <mergeCell ref="A37:H37"/>
    <mergeCell ref="BK42:BV42"/>
    <mergeCell ref="BY42:CR42"/>
    <mergeCell ref="BK43:BV43"/>
    <mergeCell ref="BY43:CR43"/>
    <mergeCell ref="I31:CM31"/>
    <mergeCell ref="I34:CM34"/>
    <mergeCell ref="BK45:BV45"/>
    <mergeCell ref="BY45:CR45"/>
    <mergeCell ref="A25:H36"/>
    <mergeCell ref="AN42:BH42"/>
    <mergeCell ref="CA48:CR48"/>
    <mergeCell ref="CA49:CR49"/>
    <mergeCell ref="AM48:BD48"/>
    <mergeCell ref="CN26:CU36"/>
    <mergeCell ref="CV26:DE36"/>
    <mergeCell ref="I26:CM26"/>
    <mergeCell ref="I36:CM36"/>
    <mergeCell ref="AM49:BD49"/>
    <mergeCell ref="BG48:BX48"/>
    <mergeCell ref="BG49:BX49"/>
    <mergeCell ref="I37:CM37"/>
    <mergeCell ref="CN37:CU37"/>
    <mergeCell ref="CV37:DE37"/>
    <mergeCell ref="BK46:BV46"/>
    <mergeCell ref="AN43:BH43"/>
    <mergeCell ref="AN45:BH45"/>
    <mergeCell ref="AN46:BH46"/>
    <mergeCell ref="I27:CM27"/>
    <mergeCell ref="I28:CM28"/>
    <mergeCell ref="I32:CM32"/>
    <mergeCell ref="I33:CM33"/>
    <mergeCell ref="I35:CM35"/>
    <mergeCell ref="I29:CM29"/>
    <mergeCell ref="I30:CM30"/>
    <mergeCell ref="A54:DI54"/>
    <mergeCell ref="I51:J51"/>
    <mergeCell ref="K51:M51"/>
    <mergeCell ref="N51:O51"/>
    <mergeCell ref="Q51:AE51"/>
    <mergeCell ref="A59:DI59"/>
    <mergeCell ref="A55:DI55"/>
    <mergeCell ref="AF51:AH51"/>
    <mergeCell ref="AI51:AK51"/>
  </mergeCells>
  <printOptions horizontalCentered="1"/>
  <pageMargins left="0.59055118110236227" right="0.11811023622047245" top="0.78740157480314965" bottom="0.31496062992125984" header="0" footer="0"/>
  <pageSetup paperSize="9" scale="70"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4"/>
  <sheetViews>
    <sheetView showGridLines="0" topLeftCell="B24" zoomScaleSheetLayoutView="100" workbookViewId="0">
      <selection activeCell="E72" sqref="E72"/>
    </sheetView>
  </sheetViews>
  <sheetFormatPr defaultColWidth="9.42578125" defaultRowHeight="12.75" x14ac:dyDescent="0.2"/>
  <cols>
    <col min="1" max="1" width="4.85546875" style="148" customWidth="1"/>
    <col min="2" max="2" width="6.140625" style="148" customWidth="1"/>
    <col min="3" max="3" width="7.5703125" style="148" customWidth="1"/>
    <col min="4" max="4" width="5" style="148" customWidth="1"/>
    <col min="5" max="5" width="5.7109375" style="148" customWidth="1"/>
    <col min="6" max="6" width="8.5703125" style="148" customWidth="1"/>
    <col min="7" max="9" width="11.28515625" style="148" customWidth="1"/>
    <col min="10" max="10" width="11.140625" style="148" customWidth="1"/>
    <col min="11" max="11" width="6.85546875" style="148" customWidth="1"/>
    <col min="12" max="16384" width="9.42578125" style="148"/>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462</v>
      </c>
      <c r="K2" s="15"/>
    </row>
    <row r="3" spans="1:11" ht="54.2" customHeight="1" x14ac:dyDescent="0.25">
      <c r="A3" s="321" t="s">
        <v>263</v>
      </c>
      <c r="B3" s="322"/>
      <c r="C3" s="322"/>
      <c r="D3" s="322"/>
      <c r="E3" s="322"/>
      <c r="F3" s="322"/>
      <c r="G3" s="325" t="s">
        <v>463</v>
      </c>
      <c r="H3" s="326"/>
      <c r="I3" s="326"/>
      <c r="J3" s="20" t="s">
        <v>259</v>
      </c>
      <c r="K3" s="15"/>
    </row>
    <row r="4" spans="1:11" ht="40.700000000000003" customHeight="1" x14ac:dyDescent="0.25">
      <c r="A4" s="321" t="s">
        <v>265</v>
      </c>
      <c r="B4" s="322"/>
      <c r="C4" s="322"/>
      <c r="D4" s="322"/>
      <c r="E4" s="322"/>
      <c r="F4" s="322"/>
      <c r="G4" s="315" t="s">
        <v>430</v>
      </c>
      <c r="H4" s="316"/>
      <c r="I4" s="316"/>
      <c r="J4" s="20" t="s">
        <v>444</v>
      </c>
      <c r="K4" s="15"/>
    </row>
    <row r="5" spans="1:11" ht="54.2" customHeight="1" x14ac:dyDescent="0.25">
      <c r="A5" s="321" t="s">
        <v>266</v>
      </c>
      <c r="B5" s="322"/>
      <c r="C5" s="322"/>
      <c r="D5" s="322"/>
      <c r="E5" s="322"/>
      <c r="F5" s="322"/>
      <c r="G5" s="315" t="s">
        <v>310</v>
      </c>
      <c r="H5" s="316"/>
      <c r="I5" s="316"/>
      <c r="J5" s="20" t="s">
        <v>11</v>
      </c>
      <c r="K5" s="15"/>
    </row>
    <row r="6" spans="1:11" ht="12.75" customHeight="1" x14ac:dyDescent="0.25">
      <c r="A6" s="321" t="s">
        <v>268</v>
      </c>
      <c r="B6" s="322"/>
      <c r="C6" s="322"/>
      <c r="D6" s="149"/>
      <c r="E6" s="149"/>
      <c r="F6" s="149"/>
      <c r="G6" s="21"/>
      <c r="H6" s="21"/>
      <c r="I6" s="22"/>
      <c r="J6" s="23">
        <v>383</v>
      </c>
      <c r="K6" s="15"/>
    </row>
    <row r="7" spans="1:11" ht="12.75" customHeight="1" x14ac:dyDescent="0.25">
      <c r="A7" s="24"/>
      <c r="B7" s="24"/>
      <c r="C7" s="24"/>
      <c r="D7" s="24"/>
      <c r="E7" s="24"/>
      <c r="F7" s="24"/>
      <c r="G7" s="24"/>
      <c r="H7" s="24"/>
      <c r="I7" s="24"/>
      <c r="J7" s="25"/>
      <c r="K7" s="15"/>
    </row>
    <row r="8" spans="1:11" ht="27" customHeight="1" x14ac:dyDescent="0.25">
      <c r="A8" s="327" t="s">
        <v>269</v>
      </c>
      <c r="B8" s="328"/>
      <c r="C8" s="328"/>
      <c r="D8" s="328"/>
      <c r="E8" s="150" t="s">
        <v>270</v>
      </c>
      <c r="F8" s="150" t="s">
        <v>271</v>
      </c>
      <c r="G8" s="150" t="s">
        <v>272</v>
      </c>
      <c r="H8" s="150" t="s">
        <v>464</v>
      </c>
      <c r="I8" s="150" t="s">
        <v>465</v>
      </c>
      <c r="J8" s="150" t="s">
        <v>466</v>
      </c>
      <c r="K8" s="15"/>
    </row>
    <row r="9" spans="1:11" ht="12.75" customHeight="1" x14ac:dyDescent="0.25">
      <c r="A9" s="319" t="s">
        <v>276</v>
      </c>
      <c r="B9" s="320"/>
      <c r="C9" s="320"/>
      <c r="D9" s="320"/>
      <c r="E9" s="320"/>
      <c r="F9" s="320"/>
      <c r="G9" s="320"/>
      <c r="H9" s="26">
        <v>0</v>
      </c>
      <c r="I9" s="26">
        <v>0</v>
      </c>
      <c r="J9" s="26">
        <v>0</v>
      </c>
      <c r="K9" s="15"/>
    </row>
    <row r="10" spans="1:11" ht="12.75" customHeight="1" x14ac:dyDescent="0.25">
      <c r="A10" s="319" t="s">
        <v>277</v>
      </c>
      <c r="B10" s="320"/>
      <c r="C10" s="320"/>
      <c r="D10" s="320"/>
      <c r="E10" s="320"/>
      <c r="F10" s="320"/>
      <c r="G10" s="320"/>
      <c r="H10" s="27">
        <v>20969475</v>
      </c>
      <c r="I10" s="27">
        <v>20690842</v>
      </c>
      <c r="J10" s="27">
        <v>20523184</v>
      </c>
      <c r="K10" s="15"/>
    </row>
    <row r="11" spans="1:11" ht="12.75" customHeight="1" x14ac:dyDescent="0.25">
      <c r="A11" s="152" t="s">
        <v>278</v>
      </c>
      <c r="B11" s="152" t="s">
        <v>436</v>
      </c>
      <c r="C11" s="152" t="s">
        <v>280</v>
      </c>
      <c r="D11" s="152" t="s">
        <v>154</v>
      </c>
      <c r="E11" s="152" t="s">
        <v>284</v>
      </c>
      <c r="F11" s="152" t="s">
        <v>437</v>
      </c>
      <c r="G11" s="152" t="s">
        <v>467</v>
      </c>
      <c r="H11" s="28">
        <v>0</v>
      </c>
      <c r="I11" s="28">
        <v>0</v>
      </c>
      <c r="J11" s="28">
        <v>0</v>
      </c>
      <c r="K11" s="15"/>
    </row>
    <row r="12" spans="1:11" ht="12.75" customHeight="1" x14ac:dyDescent="0.25">
      <c r="A12" s="152" t="s">
        <v>278</v>
      </c>
      <c r="B12" s="152" t="s">
        <v>436</v>
      </c>
      <c r="C12" s="152" t="s">
        <v>280</v>
      </c>
      <c r="D12" s="152" t="s">
        <v>154</v>
      </c>
      <c r="E12" s="152" t="s">
        <v>287</v>
      </c>
      <c r="F12" s="152" t="s">
        <v>437</v>
      </c>
      <c r="G12" s="152" t="s">
        <v>467</v>
      </c>
      <c r="H12" s="28">
        <v>0</v>
      </c>
      <c r="I12" s="28">
        <v>0</v>
      </c>
      <c r="J12" s="28">
        <v>0</v>
      </c>
      <c r="K12" s="15"/>
    </row>
    <row r="13" spans="1:11" ht="12.75" customHeight="1" x14ac:dyDescent="0.25">
      <c r="A13" s="152" t="s">
        <v>278</v>
      </c>
      <c r="B13" s="152" t="s">
        <v>279</v>
      </c>
      <c r="C13" s="152" t="s">
        <v>280</v>
      </c>
      <c r="D13" s="152" t="s">
        <v>154</v>
      </c>
      <c r="E13" s="152" t="s">
        <v>311</v>
      </c>
      <c r="F13" s="152" t="s">
        <v>312</v>
      </c>
      <c r="G13" s="152" t="s">
        <v>298</v>
      </c>
      <c r="H13" s="28">
        <v>0</v>
      </c>
      <c r="I13" s="28">
        <v>0</v>
      </c>
      <c r="J13" s="28">
        <v>0</v>
      </c>
      <c r="K13" s="15"/>
    </row>
    <row r="14" spans="1:11" ht="12.75" customHeight="1" x14ac:dyDescent="0.25">
      <c r="A14" s="152" t="s">
        <v>278</v>
      </c>
      <c r="B14" s="152" t="s">
        <v>279</v>
      </c>
      <c r="C14" s="152" t="s">
        <v>280</v>
      </c>
      <c r="D14" s="152" t="s">
        <v>154</v>
      </c>
      <c r="E14" s="152" t="s">
        <v>281</v>
      </c>
      <c r="F14" s="152" t="s">
        <v>312</v>
      </c>
      <c r="G14" s="152" t="s">
        <v>315</v>
      </c>
      <c r="H14" s="28">
        <v>0</v>
      </c>
      <c r="I14" s="28">
        <v>0</v>
      </c>
      <c r="J14" s="28">
        <v>0</v>
      </c>
      <c r="K14" s="15"/>
    </row>
    <row r="15" spans="1:11" ht="12.75" customHeight="1" x14ac:dyDescent="0.25">
      <c r="A15" s="152" t="s">
        <v>278</v>
      </c>
      <c r="B15" s="152" t="s">
        <v>279</v>
      </c>
      <c r="C15" s="152" t="s">
        <v>280</v>
      </c>
      <c r="D15" s="152" t="s">
        <v>154</v>
      </c>
      <c r="E15" s="152" t="s">
        <v>297</v>
      </c>
      <c r="F15" s="152" t="s">
        <v>312</v>
      </c>
      <c r="G15" s="152" t="s">
        <v>298</v>
      </c>
      <c r="H15" s="28">
        <v>0</v>
      </c>
      <c r="I15" s="28">
        <v>0</v>
      </c>
      <c r="J15" s="28">
        <v>0</v>
      </c>
      <c r="K15" s="15"/>
    </row>
    <row r="16" spans="1:11" ht="12.75" customHeight="1" x14ac:dyDescent="0.25">
      <c r="A16" s="152" t="s">
        <v>278</v>
      </c>
      <c r="B16" s="152" t="s">
        <v>279</v>
      </c>
      <c r="C16" s="152" t="s">
        <v>280</v>
      </c>
      <c r="D16" s="152" t="s">
        <v>154</v>
      </c>
      <c r="E16" s="152" t="s">
        <v>297</v>
      </c>
      <c r="F16" s="152" t="s">
        <v>316</v>
      </c>
      <c r="G16" s="152" t="s">
        <v>317</v>
      </c>
      <c r="H16" s="28">
        <v>0</v>
      </c>
      <c r="I16" s="28">
        <v>0</v>
      </c>
      <c r="J16" s="28">
        <v>0</v>
      </c>
      <c r="K16" s="15"/>
    </row>
    <row r="17" spans="1:11" ht="12.75" customHeight="1" x14ac:dyDescent="0.25">
      <c r="A17" s="152" t="s">
        <v>278</v>
      </c>
      <c r="B17" s="152" t="s">
        <v>279</v>
      </c>
      <c r="C17" s="152" t="s">
        <v>280</v>
      </c>
      <c r="D17" s="152" t="s">
        <v>154</v>
      </c>
      <c r="E17" s="152" t="s">
        <v>282</v>
      </c>
      <c r="F17" s="152" t="s">
        <v>312</v>
      </c>
      <c r="G17" s="152" t="s">
        <v>298</v>
      </c>
      <c r="H17" s="28">
        <v>0</v>
      </c>
      <c r="I17" s="28">
        <v>0</v>
      </c>
      <c r="J17" s="28">
        <v>0</v>
      </c>
      <c r="K17" s="15"/>
    </row>
    <row r="18" spans="1:11" ht="12.75" customHeight="1" x14ac:dyDescent="0.25">
      <c r="A18" s="152" t="s">
        <v>278</v>
      </c>
      <c r="B18" s="152" t="s">
        <v>279</v>
      </c>
      <c r="C18" s="152" t="s">
        <v>280</v>
      </c>
      <c r="D18" s="152" t="s">
        <v>154</v>
      </c>
      <c r="E18" s="152" t="s">
        <v>284</v>
      </c>
      <c r="F18" s="152" t="s">
        <v>316</v>
      </c>
      <c r="G18" s="152" t="s">
        <v>317</v>
      </c>
      <c r="H18" s="28">
        <v>0</v>
      </c>
      <c r="I18" s="28">
        <v>0</v>
      </c>
      <c r="J18" s="28">
        <v>0</v>
      </c>
      <c r="K18" s="15"/>
    </row>
    <row r="19" spans="1:11" ht="12.75" customHeight="1" x14ac:dyDescent="0.25">
      <c r="A19" s="152" t="s">
        <v>278</v>
      </c>
      <c r="B19" s="152" t="s">
        <v>279</v>
      </c>
      <c r="C19" s="152" t="s">
        <v>280</v>
      </c>
      <c r="D19" s="152" t="s">
        <v>154</v>
      </c>
      <c r="E19" s="152" t="s">
        <v>304</v>
      </c>
      <c r="F19" s="152" t="s">
        <v>312</v>
      </c>
      <c r="G19" s="152" t="s">
        <v>379</v>
      </c>
      <c r="H19" s="28">
        <v>0</v>
      </c>
      <c r="I19" s="28">
        <v>0</v>
      </c>
      <c r="J19" s="28">
        <v>0</v>
      </c>
      <c r="K19" s="15"/>
    </row>
    <row r="20" spans="1:11" ht="12.75" customHeight="1" x14ac:dyDescent="0.25">
      <c r="A20" s="152" t="s">
        <v>278</v>
      </c>
      <c r="B20" s="152" t="s">
        <v>279</v>
      </c>
      <c r="C20" s="152" t="s">
        <v>280</v>
      </c>
      <c r="D20" s="152" t="s">
        <v>154</v>
      </c>
      <c r="E20" s="152" t="s">
        <v>286</v>
      </c>
      <c r="F20" s="152" t="s">
        <v>312</v>
      </c>
      <c r="G20" s="152" t="s">
        <v>298</v>
      </c>
      <c r="H20" s="28">
        <v>0</v>
      </c>
      <c r="I20" s="28">
        <v>0</v>
      </c>
      <c r="J20" s="28">
        <v>0</v>
      </c>
      <c r="K20" s="15"/>
    </row>
    <row r="21" spans="1:11" ht="12.75" customHeight="1" x14ac:dyDescent="0.25">
      <c r="A21" s="152" t="s">
        <v>278</v>
      </c>
      <c r="B21" s="152" t="s">
        <v>279</v>
      </c>
      <c r="C21" s="152" t="s">
        <v>280</v>
      </c>
      <c r="D21" s="152" t="s">
        <v>154</v>
      </c>
      <c r="E21" s="152" t="s">
        <v>287</v>
      </c>
      <c r="F21" s="152" t="s">
        <v>312</v>
      </c>
      <c r="G21" s="152" t="s">
        <v>298</v>
      </c>
      <c r="H21" s="28">
        <v>0</v>
      </c>
      <c r="I21" s="28">
        <v>0</v>
      </c>
      <c r="J21" s="28">
        <v>0</v>
      </c>
      <c r="K21" s="15"/>
    </row>
    <row r="22" spans="1:11" ht="12.75" customHeight="1" x14ac:dyDescent="0.25">
      <c r="A22" s="152" t="s">
        <v>278</v>
      </c>
      <c r="B22" s="152" t="s">
        <v>279</v>
      </c>
      <c r="C22" s="152" t="s">
        <v>280</v>
      </c>
      <c r="D22" s="152" t="s">
        <v>154</v>
      </c>
      <c r="E22" s="152" t="s">
        <v>287</v>
      </c>
      <c r="F22" s="152" t="s">
        <v>316</v>
      </c>
      <c r="G22" s="152" t="s">
        <v>317</v>
      </c>
      <c r="H22" s="28">
        <v>0</v>
      </c>
      <c r="I22" s="28">
        <v>0</v>
      </c>
      <c r="J22" s="28">
        <v>0</v>
      </c>
      <c r="K22" s="15"/>
    </row>
    <row r="23" spans="1:11" ht="12.75" customHeight="1" x14ac:dyDescent="0.25">
      <c r="A23" s="152" t="s">
        <v>278</v>
      </c>
      <c r="B23" s="152" t="s">
        <v>279</v>
      </c>
      <c r="C23" s="152" t="s">
        <v>280</v>
      </c>
      <c r="D23" s="152" t="s">
        <v>400</v>
      </c>
      <c r="E23" s="152" t="s">
        <v>281</v>
      </c>
      <c r="F23" s="152" t="s">
        <v>312</v>
      </c>
      <c r="G23" s="152" t="s">
        <v>313</v>
      </c>
      <c r="H23" s="28">
        <v>0</v>
      </c>
      <c r="I23" s="28">
        <v>0</v>
      </c>
      <c r="J23" s="28">
        <v>0</v>
      </c>
      <c r="K23" s="15"/>
    </row>
    <row r="24" spans="1:11" ht="12.75" customHeight="1" x14ac:dyDescent="0.25">
      <c r="A24" s="152" t="s">
        <v>278</v>
      </c>
      <c r="B24" s="152" t="s">
        <v>279</v>
      </c>
      <c r="C24" s="152" t="s">
        <v>280</v>
      </c>
      <c r="D24" s="152" t="s">
        <v>400</v>
      </c>
      <c r="E24" s="152" t="s">
        <v>281</v>
      </c>
      <c r="F24" s="152" t="s">
        <v>312</v>
      </c>
      <c r="G24" s="152" t="s">
        <v>314</v>
      </c>
      <c r="H24" s="28">
        <v>0</v>
      </c>
      <c r="I24" s="28">
        <v>0</v>
      </c>
      <c r="J24" s="28">
        <v>0</v>
      </c>
      <c r="K24" s="15"/>
    </row>
    <row r="25" spans="1:11" ht="12.75" customHeight="1" x14ac:dyDescent="0.25">
      <c r="A25" s="152" t="s">
        <v>278</v>
      </c>
      <c r="B25" s="317" t="s">
        <v>288</v>
      </c>
      <c r="C25" s="318"/>
      <c r="D25" s="152" t="s">
        <v>288</v>
      </c>
      <c r="E25" s="152" t="s">
        <v>84</v>
      </c>
      <c r="F25" s="152" t="s">
        <v>312</v>
      </c>
      <c r="G25" s="152" t="s">
        <v>298</v>
      </c>
      <c r="H25" s="28">
        <v>1545087</v>
      </c>
      <c r="I25" s="28">
        <v>1115200</v>
      </c>
      <c r="J25" s="28">
        <v>350200</v>
      </c>
      <c r="K25" s="15"/>
    </row>
    <row r="26" spans="1:11" ht="12.75" customHeight="1" x14ac:dyDescent="0.25">
      <c r="A26" s="152" t="s">
        <v>278</v>
      </c>
      <c r="B26" s="317" t="s">
        <v>288</v>
      </c>
      <c r="C26" s="318"/>
      <c r="D26" s="152" t="s">
        <v>288</v>
      </c>
      <c r="E26" s="152" t="s">
        <v>84</v>
      </c>
      <c r="F26" s="152" t="s">
        <v>312</v>
      </c>
      <c r="G26" s="152" t="s">
        <v>468</v>
      </c>
      <c r="H26" s="28">
        <v>2423520</v>
      </c>
      <c r="I26" s="28">
        <v>2423520</v>
      </c>
      <c r="J26" s="28">
        <v>2423520</v>
      </c>
      <c r="K26" s="15"/>
    </row>
    <row r="27" spans="1:11" ht="12.75" customHeight="1" x14ac:dyDescent="0.25">
      <c r="A27" s="152" t="s">
        <v>278</v>
      </c>
      <c r="B27" s="317" t="s">
        <v>288</v>
      </c>
      <c r="C27" s="318"/>
      <c r="D27" s="152" t="s">
        <v>288</v>
      </c>
      <c r="E27" s="152" t="s">
        <v>84</v>
      </c>
      <c r="F27" s="152" t="s">
        <v>312</v>
      </c>
      <c r="G27" s="152" t="s">
        <v>469</v>
      </c>
      <c r="H27" s="28">
        <v>731903</v>
      </c>
      <c r="I27" s="28">
        <v>731903</v>
      </c>
      <c r="J27" s="28">
        <v>731903</v>
      </c>
      <c r="K27" s="15"/>
    </row>
    <row r="28" spans="1:11" ht="12.75" customHeight="1" x14ac:dyDescent="0.25">
      <c r="A28" s="152" t="s">
        <v>278</v>
      </c>
      <c r="B28" s="317" t="s">
        <v>288</v>
      </c>
      <c r="C28" s="318"/>
      <c r="D28" s="152" t="s">
        <v>288</v>
      </c>
      <c r="E28" s="152" t="s">
        <v>84</v>
      </c>
      <c r="F28" s="152" t="s">
        <v>312</v>
      </c>
      <c r="G28" s="152" t="s">
        <v>313</v>
      </c>
      <c r="H28" s="28">
        <v>360000</v>
      </c>
      <c r="I28" s="28">
        <v>0</v>
      </c>
      <c r="J28" s="28">
        <v>0</v>
      </c>
      <c r="K28" s="15"/>
    </row>
    <row r="29" spans="1:11" ht="12.75" customHeight="1" x14ac:dyDescent="0.25">
      <c r="A29" s="152" t="s">
        <v>278</v>
      </c>
      <c r="B29" s="317" t="s">
        <v>288</v>
      </c>
      <c r="C29" s="318"/>
      <c r="D29" s="152" t="s">
        <v>288</v>
      </c>
      <c r="E29" s="152" t="s">
        <v>84</v>
      </c>
      <c r="F29" s="152" t="s">
        <v>312</v>
      </c>
      <c r="G29" s="152" t="s">
        <v>314</v>
      </c>
      <c r="H29" s="28">
        <v>8000</v>
      </c>
      <c r="I29" s="28">
        <v>0</v>
      </c>
      <c r="J29" s="28">
        <v>0</v>
      </c>
      <c r="K29" s="15"/>
    </row>
    <row r="30" spans="1:11" ht="12.75" customHeight="1" x14ac:dyDescent="0.25">
      <c r="A30" s="152" t="s">
        <v>278</v>
      </c>
      <c r="B30" s="317" t="s">
        <v>288</v>
      </c>
      <c r="C30" s="318"/>
      <c r="D30" s="152" t="s">
        <v>288</v>
      </c>
      <c r="E30" s="152" t="s">
        <v>84</v>
      </c>
      <c r="F30" s="152" t="s">
        <v>312</v>
      </c>
      <c r="G30" s="152" t="s">
        <v>315</v>
      </c>
      <c r="H30" s="28">
        <v>61000</v>
      </c>
      <c r="I30" s="28">
        <v>0</v>
      </c>
      <c r="J30" s="28">
        <v>0</v>
      </c>
      <c r="K30" s="15"/>
    </row>
    <row r="31" spans="1:11" ht="12.75" customHeight="1" x14ac:dyDescent="0.25">
      <c r="A31" s="152" t="s">
        <v>278</v>
      </c>
      <c r="B31" s="317" t="s">
        <v>288</v>
      </c>
      <c r="C31" s="318"/>
      <c r="D31" s="152" t="s">
        <v>288</v>
      </c>
      <c r="E31" s="152" t="s">
        <v>84</v>
      </c>
      <c r="F31" s="152" t="s">
        <v>316</v>
      </c>
      <c r="G31" s="152" t="s">
        <v>317</v>
      </c>
      <c r="H31" s="28">
        <v>12728476</v>
      </c>
      <c r="I31" s="28">
        <v>13180803</v>
      </c>
      <c r="J31" s="28">
        <v>13648916</v>
      </c>
      <c r="K31" s="15"/>
    </row>
    <row r="32" spans="1:11" ht="12.75" customHeight="1" x14ac:dyDescent="0.25">
      <c r="A32" s="152" t="s">
        <v>278</v>
      </c>
      <c r="B32" s="317" t="s">
        <v>288</v>
      </c>
      <c r="C32" s="318"/>
      <c r="D32" s="152" t="s">
        <v>288</v>
      </c>
      <c r="E32" s="152" t="s">
        <v>84</v>
      </c>
      <c r="F32" s="152" t="s">
        <v>316</v>
      </c>
      <c r="G32" s="152" t="s">
        <v>470</v>
      </c>
      <c r="H32" s="28">
        <v>876506</v>
      </c>
      <c r="I32" s="28">
        <v>915944</v>
      </c>
      <c r="J32" s="28">
        <v>952916</v>
      </c>
      <c r="K32" s="15"/>
    </row>
    <row r="33" spans="1:11" ht="12.75" customHeight="1" x14ac:dyDescent="0.25">
      <c r="A33" s="152" t="s">
        <v>278</v>
      </c>
      <c r="B33" s="317" t="s">
        <v>288</v>
      </c>
      <c r="C33" s="318"/>
      <c r="D33" s="152" t="s">
        <v>288</v>
      </c>
      <c r="E33" s="152" t="s">
        <v>84</v>
      </c>
      <c r="F33" s="152" t="s">
        <v>437</v>
      </c>
      <c r="G33" s="152" t="s">
        <v>467</v>
      </c>
      <c r="H33" s="28">
        <v>2234983</v>
      </c>
      <c r="I33" s="28">
        <v>2323472</v>
      </c>
      <c r="J33" s="28">
        <v>2415729</v>
      </c>
      <c r="K33" s="15"/>
    </row>
    <row r="34" spans="1:11" ht="12.75" customHeight="1" x14ac:dyDescent="0.25">
      <c r="A34" s="319" t="s">
        <v>291</v>
      </c>
      <c r="B34" s="320"/>
      <c r="C34" s="320"/>
      <c r="D34" s="320"/>
      <c r="E34" s="320"/>
      <c r="F34" s="320"/>
      <c r="G34" s="320"/>
      <c r="H34" s="27">
        <v>20969475</v>
      </c>
      <c r="I34" s="27">
        <v>20690842</v>
      </c>
      <c r="J34" s="27">
        <v>20523184</v>
      </c>
      <c r="K34" s="15"/>
    </row>
    <row r="35" spans="1:11" ht="12.75" customHeight="1" x14ac:dyDescent="0.25">
      <c r="A35" s="152" t="s">
        <v>278</v>
      </c>
      <c r="B35" s="152" t="s">
        <v>436</v>
      </c>
      <c r="C35" s="152" t="s">
        <v>280</v>
      </c>
      <c r="D35" s="152" t="s">
        <v>68</v>
      </c>
      <c r="E35" s="152" t="s">
        <v>308</v>
      </c>
      <c r="F35" s="152" t="s">
        <v>312</v>
      </c>
      <c r="G35" s="152" t="s">
        <v>471</v>
      </c>
      <c r="H35" s="28">
        <v>692911</v>
      </c>
      <c r="I35" s="28">
        <v>692911</v>
      </c>
      <c r="J35" s="28">
        <v>692911</v>
      </c>
      <c r="K35" s="15"/>
    </row>
    <row r="36" spans="1:11" ht="12.75" customHeight="1" x14ac:dyDescent="0.25">
      <c r="A36" s="152" t="s">
        <v>278</v>
      </c>
      <c r="B36" s="152" t="s">
        <v>436</v>
      </c>
      <c r="C36" s="152" t="s">
        <v>280</v>
      </c>
      <c r="D36" s="152" t="s">
        <v>68</v>
      </c>
      <c r="E36" s="152" t="s">
        <v>308</v>
      </c>
      <c r="F36" s="152" t="s">
        <v>312</v>
      </c>
      <c r="G36" s="152" t="s">
        <v>472</v>
      </c>
      <c r="H36" s="28">
        <v>1730609</v>
      </c>
      <c r="I36" s="28">
        <v>1730609</v>
      </c>
      <c r="J36" s="28">
        <v>1730609</v>
      </c>
      <c r="K36" s="15"/>
    </row>
    <row r="37" spans="1:11" ht="12.75" customHeight="1" x14ac:dyDescent="0.25">
      <c r="A37" s="152" t="s">
        <v>278</v>
      </c>
      <c r="B37" s="152" t="s">
        <v>436</v>
      </c>
      <c r="C37" s="152" t="s">
        <v>280</v>
      </c>
      <c r="D37" s="152" t="s">
        <v>68</v>
      </c>
      <c r="E37" s="152" t="s">
        <v>308</v>
      </c>
      <c r="F37" s="152" t="s">
        <v>437</v>
      </c>
      <c r="G37" s="152" t="s">
        <v>473</v>
      </c>
      <c r="H37" s="28">
        <v>1709004</v>
      </c>
      <c r="I37" s="28">
        <v>1776968</v>
      </c>
      <c r="J37" s="28">
        <v>1847826</v>
      </c>
      <c r="K37" s="15"/>
    </row>
    <row r="38" spans="1:11" ht="12.75" customHeight="1" x14ac:dyDescent="0.25">
      <c r="A38" s="152" t="s">
        <v>278</v>
      </c>
      <c r="B38" s="152" t="s">
        <v>436</v>
      </c>
      <c r="C38" s="152" t="s">
        <v>280</v>
      </c>
      <c r="D38" s="152" t="s">
        <v>77</v>
      </c>
      <c r="E38" s="152" t="s">
        <v>309</v>
      </c>
      <c r="F38" s="152" t="s">
        <v>312</v>
      </c>
      <c r="G38" s="152" t="s">
        <v>471</v>
      </c>
      <c r="H38" s="28">
        <v>209259</v>
      </c>
      <c r="I38" s="28">
        <v>209259</v>
      </c>
      <c r="J38" s="28">
        <v>209259</v>
      </c>
      <c r="K38" s="15"/>
    </row>
    <row r="39" spans="1:11" ht="12.75" customHeight="1" x14ac:dyDescent="0.25">
      <c r="A39" s="152" t="s">
        <v>278</v>
      </c>
      <c r="B39" s="152" t="s">
        <v>436</v>
      </c>
      <c r="C39" s="152" t="s">
        <v>280</v>
      </c>
      <c r="D39" s="152" t="s">
        <v>77</v>
      </c>
      <c r="E39" s="152" t="s">
        <v>309</v>
      </c>
      <c r="F39" s="152" t="s">
        <v>312</v>
      </c>
      <c r="G39" s="152" t="s">
        <v>472</v>
      </c>
      <c r="H39" s="28">
        <v>522644</v>
      </c>
      <c r="I39" s="28">
        <v>522644</v>
      </c>
      <c r="J39" s="28">
        <v>522644</v>
      </c>
      <c r="K39" s="15"/>
    </row>
    <row r="40" spans="1:11" ht="12.75" customHeight="1" x14ac:dyDescent="0.25">
      <c r="A40" s="152" t="s">
        <v>278</v>
      </c>
      <c r="B40" s="152" t="s">
        <v>436</v>
      </c>
      <c r="C40" s="152" t="s">
        <v>280</v>
      </c>
      <c r="D40" s="152" t="s">
        <v>77</v>
      </c>
      <c r="E40" s="152" t="s">
        <v>309</v>
      </c>
      <c r="F40" s="152" t="s">
        <v>437</v>
      </c>
      <c r="G40" s="152" t="s">
        <v>473</v>
      </c>
      <c r="H40" s="28">
        <v>516119</v>
      </c>
      <c r="I40" s="28">
        <v>536644</v>
      </c>
      <c r="J40" s="28">
        <v>558043</v>
      </c>
      <c r="K40" s="15"/>
    </row>
    <row r="41" spans="1:11" ht="12.75" customHeight="1" x14ac:dyDescent="0.25">
      <c r="A41" s="152" t="s">
        <v>278</v>
      </c>
      <c r="B41" s="152" t="s">
        <v>436</v>
      </c>
      <c r="C41" s="152" t="s">
        <v>280</v>
      </c>
      <c r="D41" s="152" t="s">
        <v>154</v>
      </c>
      <c r="E41" s="152" t="s">
        <v>284</v>
      </c>
      <c r="F41" s="152" t="s">
        <v>437</v>
      </c>
      <c r="G41" s="152" t="s">
        <v>467</v>
      </c>
      <c r="H41" s="28">
        <v>5000</v>
      </c>
      <c r="I41" s="28">
        <v>5000</v>
      </c>
      <c r="J41" s="28">
        <v>5000</v>
      </c>
      <c r="K41" s="15"/>
    </row>
    <row r="42" spans="1:11" ht="12.75" customHeight="1" x14ac:dyDescent="0.25">
      <c r="A42" s="152" t="s">
        <v>278</v>
      </c>
      <c r="B42" s="152" t="s">
        <v>436</v>
      </c>
      <c r="C42" s="152" t="s">
        <v>280</v>
      </c>
      <c r="D42" s="152" t="s">
        <v>154</v>
      </c>
      <c r="E42" s="152" t="s">
        <v>287</v>
      </c>
      <c r="F42" s="152" t="s">
        <v>437</v>
      </c>
      <c r="G42" s="152" t="s">
        <v>467</v>
      </c>
      <c r="H42" s="28">
        <v>4860</v>
      </c>
      <c r="I42" s="28">
        <v>4860</v>
      </c>
      <c r="J42" s="28">
        <v>4860</v>
      </c>
      <c r="K42" s="15"/>
    </row>
    <row r="43" spans="1:11" ht="12.75" customHeight="1" x14ac:dyDescent="0.25">
      <c r="A43" s="152" t="s">
        <v>278</v>
      </c>
      <c r="B43" s="152" t="s">
        <v>279</v>
      </c>
      <c r="C43" s="152" t="s">
        <v>280</v>
      </c>
      <c r="D43" s="152" t="s">
        <v>68</v>
      </c>
      <c r="E43" s="152" t="s">
        <v>308</v>
      </c>
      <c r="F43" s="152" t="s">
        <v>316</v>
      </c>
      <c r="G43" s="152" t="s">
        <v>318</v>
      </c>
      <c r="H43" s="28">
        <v>5916504</v>
      </c>
      <c r="I43" s="28">
        <v>6127332</v>
      </c>
      <c r="J43" s="28">
        <v>6345518</v>
      </c>
      <c r="K43" s="15"/>
    </row>
    <row r="44" spans="1:11" ht="12.75" customHeight="1" x14ac:dyDescent="0.25">
      <c r="A44" s="152" t="s">
        <v>278</v>
      </c>
      <c r="B44" s="152" t="s">
        <v>279</v>
      </c>
      <c r="C44" s="152" t="s">
        <v>280</v>
      </c>
      <c r="D44" s="152" t="s">
        <v>68</v>
      </c>
      <c r="E44" s="152" t="s">
        <v>308</v>
      </c>
      <c r="F44" s="152" t="s">
        <v>316</v>
      </c>
      <c r="G44" s="152" t="s">
        <v>319</v>
      </c>
      <c r="H44" s="28">
        <v>3091332</v>
      </c>
      <c r="I44" s="28">
        <v>3201488</v>
      </c>
      <c r="J44" s="28">
        <v>3315489</v>
      </c>
      <c r="K44" s="15"/>
    </row>
    <row r="45" spans="1:11" ht="12.75" customHeight="1" x14ac:dyDescent="0.25">
      <c r="A45" s="152" t="s">
        <v>278</v>
      </c>
      <c r="B45" s="152" t="s">
        <v>279</v>
      </c>
      <c r="C45" s="152" t="s">
        <v>280</v>
      </c>
      <c r="D45" s="152" t="s">
        <v>68</v>
      </c>
      <c r="E45" s="152" t="s">
        <v>308</v>
      </c>
      <c r="F45" s="152" t="s">
        <v>316</v>
      </c>
      <c r="G45" s="152" t="s">
        <v>320</v>
      </c>
      <c r="H45" s="28">
        <v>741564</v>
      </c>
      <c r="I45" s="28">
        <v>767989</v>
      </c>
      <c r="J45" s="28">
        <v>795336</v>
      </c>
      <c r="K45" s="15"/>
    </row>
    <row r="46" spans="1:11" ht="12.75" customHeight="1" x14ac:dyDescent="0.25">
      <c r="A46" s="152" t="s">
        <v>278</v>
      </c>
      <c r="B46" s="152" t="s">
        <v>279</v>
      </c>
      <c r="C46" s="152" t="s">
        <v>280</v>
      </c>
      <c r="D46" s="152" t="s">
        <v>68</v>
      </c>
      <c r="E46" s="152" t="s">
        <v>308</v>
      </c>
      <c r="F46" s="152" t="s">
        <v>316</v>
      </c>
      <c r="G46" s="152" t="s">
        <v>474</v>
      </c>
      <c r="H46" s="28">
        <v>673200</v>
      </c>
      <c r="I46" s="28">
        <v>703490</v>
      </c>
      <c r="J46" s="28">
        <v>731886</v>
      </c>
      <c r="K46" s="15"/>
    </row>
    <row r="47" spans="1:11" ht="12.75" customHeight="1" x14ac:dyDescent="0.25">
      <c r="A47" s="152" t="s">
        <v>278</v>
      </c>
      <c r="B47" s="152" t="s">
        <v>279</v>
      </c>
      <c r="C47" s="152" t="s">
        <v>280</v>
      </c>
      <c r="D47" s="152" t="s">
        <v>77</v>
      </c>
      <c r="E47" s="152" t="s">
        <v>309</v>
      </c>
      <c r="F47" s="152" t="s">
        <v>316</v>
      </c>
      <c r="G47" s="152" t="s">
        <v>318</v>
      </c>
      <c r="H47" s="28">
        <v>1786784</v>
      </c>
      <c r="I47" s="28">
        <v>1850454</v>
      </c>
      <c r="J47" s="28">
        <v>1916346</v>
      </c>
      <c r="K47" s="15"/>
    </row>
    <row r="48" spans="1:11" ht="12.75" customHeight="1" x14ac:dyDescent="0.25">
      <c r="A48" s="152" t="s">
        <v>278</v>
      </c>
      <c r="B48" s="152" t="s">
        <v>279</v>
      </c>
      <c r="C48" s="152" t="s">
        <v>280</v>
      </c>
      <c r="D48" s="152" t="s">
        <v>77</v>
      </c>
      <c r="E48" s="152" t="s">
        <v>309</v>
      </c>
      <c r="F48" s="152" t="s">
        <v>316</v>
      </c>
      <c r="G48" s="152" t="s">
        <v>319</v>
      </c>
      <c r="H48" s="28">
        <v>933582</v>
      </c>
      <c r="I48" s="28">
        <v>966849</v>
      </c>
      <c r="J48" s="28">
        <v>1001278</v>
      </c>
      <c r="K48" s="15"/>
    </row>
    <row r="49" spans="1:11" ht="12.75" customHeight="1" x14ac:dyDescent="0.25">
      <c r="A49" s="152" t="s">
        <v>278</v>
      </c>
      <c r="B49" s="152" t="s">
        <v>279</v>
      </c>
      <c r="C49" s="152" t="s">
        <v>280</v>
      </c>
      <c r="D49" s="152" t="s">
        <v>77</v>
      </c>
      <c r="E49" s="152" t="s">
        <v>309</v>
      </c>
      <c r="F49" s="152" t="s">
        <v>316</v>
      </c>
      <c r="G49" s="152" t="s">
        <v>320</v>
      </c>
      <c r="H49" s="28">
        <v>223952</v>
      </c>
      <c r="I49" s="28">
        <v>231933</v>
      </c>
      <c r="J49" s="28">
        <v>240191</v>
      </c>
      <c r="K49" s="15"/>
    </row>
    <row r="50" spans="1:11" ht="12.75" customHeight="1" x14ac:dyDescent="0.25">
      <c r="A50" s="152" t="s">
        <v>278</v>
      </c>
      <c r="B50" s="152" t="s">
        <v>279</v>
      </c>
      <c r="C50" s="152" t="s">
        <v>280</v>
      </c>
      <c r="D50" s="152" t="s">
        <v>77</v>
      </c>
      <c r="E50" s="152" t="s">
        <v>309</v>
      </c>
      <c r="F50" s="152" t="s">
        <v>316</v>
      </c>
      <c r="G50" s="152" t="s">
        <v>474</v>
      </c>
      <c r="H50" s="28">
        <v>203306</v>
      </c>
      <c r="I50" s="28">
        <v>212454</v>
      </c>
      <c r="J50" s="28">
        <v>221030</v>
      </c>
      <c r="K50" s="15"/>
    </row>
    <row r="51" spans="1:11" ht="12.75" customHeight="1" x14ac:dyDescent="0.25">
      <c r="A51" s="152" t="s">
        <v>278</v>
      </c>
      <c r="B51" s="152" t="s">
        <v>279</v>
      </c>
      <c r="C51" s="152" t="s">
        <v>280</v>
      </c>
      <c r="D51" s="152" t="s">
        <v>154</v>
      </c>
      <c r="E51" s="152" t="s">
        <v>311</v>
      </c>
      <c r="F51" s="152" t="s">
        <v>312</v>
      </c>
      <c r="G51" s="152" t="s">
        <v>298</v>
      </c>
      <c r="H51" s="28">
        <v>37000</v>
      </c>
      <c r="I51" s="28">
        <v>0</v>
      </c>
      <c r="J51" s="28">
        <v>0</v>
      </c>
      <c r="K51" s="15"/>
    </row>
    <row r="52" spans="1:11" ht="12.75" customHeight="1" x14ac:dyDescent="0.25">
      <c r="A52" s="152" t="s">
        <v>278</v>
      </c>
      <c r="B52" s="152" t="s">
        <v>279</v>
      </c>
      <c r="C52" s="152" t="s">
        <v>280</v>
      </c>
      <c r="D52" s="152" t="s">
        <v>154</v>
      </c>
      <c r="E52" s="152" t="s">
        <v>281</v>
      </c>
      <c r="F52" s="152" t="s">
        <v>312</v>
      </c>
      <c r="G52" s="152" t="s">
        <v>315</v>
      </c>
      <c r="H52" s="28">
        <v>61000</v>
      </c>
      <c r="I52" s="28">
        <v>0</v>
      </c>
      <c r="J52" s="28">
        <v>0</v>
      </c>
      <c r="K52" s="15"/>
    </row>
    <row r="53" spans="1:11" ht="12.75" customHeight="1" x14ac:dyDescent="0.25">
      <c r="A53" s="152" t="s">
        <v>278</v>
      </c>
      <c r="B53" s="152" t="s">
        <v>279</v>
      </c>
      <c r="C53" s="152" t="s">
        <v>280</v>
      </c>
      <c r="D53" s="152" t="s">
        <v>154</v>
      </c>
      <c r="E53" s="152" t="s">
        <v>297</v>
      </c>
      <c r="F53" s="152" t="s">
        <v>312</v>
      </c>
      <c r="G53" s="152" t="s">
        <v>298</v>
      </c>
      <c r="H53" s="28">
        <v>161850</v>
      </c>
      <c r="I53" s="28">
        <v>200000</v>
      </c>
      <c r="J53" s="28">
        <v>200000</v>
      </c>
      <c r="K53" s="15"/>
    </row>
    <row r="54" spans="1:11" ht="12.75" customHeight="1" x14ac:dyDescent="0.25">
      <c r="A54" s="152" t="s">
        <v>278</v>
      </c>
      <c r="B54" s="152" t="s">
        <v>279</v>
      </c>
      <c r="C54" s="152" t="s">
        <v>280</v>
      </c>
      <c r="D54" s="152" t="s">
        <v>154</v>
      </c>
      <c r="E54" s="152" t="s">
        <v>297</v>
      </c>
      <c r="F54" s="152" t="s">
        <v>316</v>
      </c>
      <c r="G54" s="152" t="s">
        <v>317</v>
      </c>
      <c r="H54" s="28">
        <v>5000</v>
      </c>
      <c r="I54" s="28">
        <v>5000</v>
      </c>
      <c r="J54" s="28">
        <v>5000</v>
      </c>
      <c r="K54" s="15"/>
    </row>
    <row r="55" spans="1:11" ht="12.75" customHeight="1" x14ac:dyDescent="0.25">
      <c r="A55" s="152" t="s">
        <v>278</v>
      </c>
      <c r="B55" s="152" t="s">
        <v>279</v>
      </c>
      <c r="C55" s="152" t="s">
        <v>280</v>
      </c>
      <c r="D55" s="152" t="s">
        <v>154</v>
      </c>
      <c r="E55" s="152" t="s">
        <v>282</v>
      </c>
      <c r="F55" s="152" t="s">
        <v>312</v>
      </c>
      <c r="G55" s="152" t="s">
        <v>298</v>
      </c>
      <c r="H55" s="28">
        <v>30837</v>
      </c>
      <c r="I55" s="28">
        <v>50000</v>
      </c>
      <c r="J55" s="28">
        <v>0</v>
      </c>
      <c r="K55" s="15"/>
    </row>
    <row r="56" spans="1:11" ht="12.75" customHeight="1" x14ac:dyDescent="0.25">
      <c r="A56" s="152" t="s">
        <v>278</v>
      </c>
      <c r="B56" s="152" t="s">
        <v>279</v>
      </c>
      <c r="C56" s="152" t="s">
        <v>280</v>
      </c>
      <c r="D56" s="152" t="s">
        <v>154</v>
      </c>
      <c r="E56" s="152" t="s">
        <v>284</v>
      </c>
      <c r="F56" s="152" t="s">
        <v>316</v>
      </c>
      <c r="G56" s="152" t="s">
        <v>317</v>
      </c>
      <c r="H56" s="28">
        <v>15000</v>
      </c>
      <c r="I56" s="28">
        <v>15000</v>
      </c>
      <c r="J56" s="28">
        <v>15000</v>
      </c>
      <c r="K56" s="15"/>
    </row>
    <row r="57" spans="1:11" ht="12.75" customHeight="1" x14ac:dyDescent="0.25">
      <c r="A57" s="152" t="s">
        <v>278</v>
      </c>
      <c r="B57" s="152" t="s">
        <v>279</v>
      </c>
      <c r="C57" s="152" t="s">
        <v>280</v>
      </c>
      <c r="D57" s="152" t="s">
        <v>154</v>
      </c>
      <c r="E57" s="152" t="s">
        <v>304</v>
      </c>
      <c r="F57" s="152" t="s">
        <v>312</v>
      </c>
      <c r="G57" s="152" t="s">
        <v>379</v>
      </c>
      <c r="H57" s="28">
        <v>1170000</v>
      </c>
      <c r="I57" s="28">
        <v>750000</v>
      </c>
      <c r="J57" s="28">
        <v>35000</v>
      </c>
      <c r="K57" s="15"/>
    </row>
    <row r="58" spans="1:11" ht="12.75" customHeight="1" x14ac:dyDescent="0.25">
      <c r="A58" s="152" t="s">
        <v>278</v>
      </c>
      <c r="B58" s="152" t="s">
        <v>279</v>
      </c>
      <c r="C58" s="152" t="s">
        <v>280</v>
      </c>
      <c r="D58" s="152" t="s">
        <v>154</v>
      </c>
      <c r="E58" s="152" t="s">
        <v>286</v>
      </c>
      <c r="F58" s="152" t="s">
        <v>312</v>
      </c>
      <c r="G58" s="152" t="s">
        <v>298</v>
      </c>
      <c r="H58" s="28">
        <v>15000</v>
      </c>
      <c r="I58" s="28">
        <v>0</v>
      </c>
      <c r="J58" s="28">
        <v>0</v>
      </c>
      <c r="K58" s="15"/>
    </row>
    <row r="59" spans="1:11" ht="12.75" customHeight="1" x14ac:dyDescent="0.25">
      <c r="A59" s="152" t="s">
        <v>278</v>
      </c>
      <c r="B59" s="152" t="s">
        <v>279</v>
      </c>
      <c r="C59" s="152" t="s">
        <v>280</v>
      </c>
      <c r="D59" s="152" t="s">
        <v>154</v>
      </c>
      <c r="E59" s="152" t="s">
        <v>287</v>
      </c>
      <c r="F59" s="152" t="s">
        <v>312</v>
      </c>
      <c r="G59" s="152" t="s">
        <v>298</v>
      </c>
      <c r="H59" s="28">
        <v>14200</v>
      </c>
      <c r="I59" s="28">
        <v>0</v>
      </c>
      <c r="J59" s="28">
        <v>0</v>
      </c>
      <c r="K59" s="15"/>
    </row>
    <row r="60" spans="1:11" ht="12.75" customHeight="1" x14ac:dyDescent="0.25">
      <c r="A60" s="152" t="s">
        <v>278</v>
      </c>
      <c r="B60" s="152" t="s">
        <v>279</v>
      </c>
      <c r="C60" s="152" t="s">
        <v>280</v>
      </c>
      <c r="D60" s="152" t="s">
        <v>154</v>
      </c>
      <c r="E60" s="152" t="s">
        <v>287</v>
      </c>
      <c r="F60" s="152" t="s">
        <v>316</v>
      </c>
      <c r="G60" s="152" t="s">
        <v>317</v>
      </c>
      <c r="H60" s="28">
        <v>14758</v>
      </c>
      <c r="I60" s="28">
        <v>14758</v>
      </c>
      <c r="J60" s="28">
        <v>14758</v>
      </c>
      <c r="K60" s="15"/>
    </row>
    <row r="61" spans="1:11" ht="12.75" customHeight="1" x14ac:dyDescent="0.25">
      <c r="A61" s="152" t="s">
        <v>278</v>
      </c>
      <c r="B61" s="152" t="s">
        <v>279</v>
      </c>
      <c r="C61" s="152" t="s">
        <v>280</v>
      </c>
      <c r="D61" s="152" t="s">
        <v>400</v>
      </c>
      <c r="E61" s="152" t="s">
        <v>281</v>
      </c>
      <c r="F61" s="152" t="s">
        <v>312</v>
      </c>
      <c r="G61" s="152" t="s">
        <v>313</v>
      </c>
      <c r="H61" s="28">
        <v>360000</v>
      </c>
      <c r="I61" s="28">
        <v>0</v>
      </c>
      <c r="J61" s="28">
        <v>0</v>
      </c>
      <c r="K61" s="15"/>
    </row>
    <row r="62" spans="1:11" ht="12.75" customHeight="1" x14ac:dyDescent="0.25">
      <c r="A62" s="152" t="s">
        <v>278</v>
      </c>
      <c r="B62" s="152" t="s">
        <v>279</v>
      </c>
      <c r="C62" s="152" t="s">
        <v>280</v>
      </c>
      <c r="D62" s="152" t="s">
        <v>400</v>
      </c>
      <c r="E62" s="152" t="s">
        <v>281</v>
      </c>
      <c r="F62" s="152" t="s">
        <v>312</v>
      </c>
      <c r="G62" s="152" t="s">
        <v>314</v>
      </c>
      <c r="H62" s="28">
        <v>8000</v>
      </c>
      <c r="I62" s="28">
        <v>0</v>
      </c>
      <c r="J62" s="28">
        <v>0</v>
      </c>
      <c r="K62" s="15"/>
    </row>
    <row r="63" spans="1:11" ht="12.75" customHeight="1" x14ac:dyDescent="0.25">
      <c r="A63" s="152" t="s">
        <v>278</v>
      </c>
      <c r="B63" s="152" t="s">
        <v>279</v>
      </c>
      <c r="C63" s="152" t="s">
        <v>280</v>
      </c>
      <c r="D63" s="152" t="s">
        <v>118</v>
      </c>
      <c r="E63" s="152" t="s">
        <v>321</v>
      </c>
      <c r="F63" s="152" t="s">
        <v>312</v>
      </c>
      <c r="G63" s="152" t="s">
        <v>322</v>
      </c>
      <c r="H63" s="28">
        <v>115200</v>
      </c>
      <c r="I63" s="28">
        <v>115200</v>
      </c>
      <c r="J63" s="28">
        <v>115200</v>
      </c>
      <c r="K63" s="15"/>
    </row>
    <row r="64" spans="1:11" ht="12.75" customHeight="1" x14ac:dyDescent="0.25">
      <c r="A64" s="152" t="s">
        <v>278</v>
      </c>
      <c r="B64" s="152" t="s">
        <v>279</v>
      </c>
      <c r="C64" s="152" t="s">
        <v>280</v>
      </c>
      <c r="D64" s="152" t="s">
        <v>124</v>
      </c>
      <c r="E64" s="152" t="s">
        <v>323</v>
      </c>
      <c r="F64" s="152" t="s">
        <v>312</v>
      </c>
      <c r="G64" s="152" t="s">
        <v>298</v>
      </c>
      <c r="H64" s="28">
        <v>900</v>
      </c>
      <c r="I64" s="28">
        <v>0</v>
      </c>
      <c r="J64" s="28">
        <v>0</v>
      </c>
      <c r="K64" s="15"/>
    </row>
    <row r="65" spans="1:11" ht="12.75" customHeight="1" x14ac:dyDescent="0.25">
      <c r="A65" s="152" t="s">
        <v>278</v>
      </c>
      <c r="B65" s="152" t="s">
        <v>279</v>
      </c>
      <c r="C65" s="152" t="s">
        <v>280</v>
      </c>
      <c r="D65" s="152" t="s">
        <v>124</v>
      </c>
      <c r="E65" s="152" t="s">
        <v>393</v>
      </c>
      <c r="F65" s="152" t="s">
        <v>312</v>
      </c>
      <c r="G65" s="152" t="s">
        <v>298</v>
      </c>
      <c r="H65" s="28">
        <v>100</v>
      </c>
      <c r="I65" s="28">
        <v>0</v>
      </c>
      <c r="J65" s="28">
        <v>0</v>
      </c>
      <c r="K65" s="15"/>
    </row>
    <row r="66" spans="1:11" ht="12.75" customHeight="1" x14ac:dyDescent="0.25">
      <c r="A66" s="319" t="s">
        <v>475</v>
      </c>
      <c r="B66" s="320"/>
      <c r="C66" s="320"/>
      <c r="D66" s="320"/>
      <c r="E66" s="320"/>
      <c r="F66" s="320"/>
      <c r="G66" s="320"/>
      <c r="H66" s="26">
        <v>0</v>
      </c>
      <c r="I66" s="26">
        <v>0</v>
      </c>
      <c r="J66" s="26">
        <v>0</v>
      </c>
      <c r="K66" s="15"/>
    </row>
    <row r="67" spans="1:11" ht="12.75" customHeight="1" x14ac:dyDescent="0.25">
      <c r="A67" s="29"/>
      <c r="B67" s="29"/>
      <c r="C67" s="29"/>
      <c r="D67" s="29"/>
      <c r="E67" s="29"/>
      <c r="F67" s="29"/>
      <c r="G67" s="29"/>
      <c r="H67" s="29"/>
      <c r="I67" s="29"/>
      <c r="J67" s="29"/>
      <c r="K67" s="15"/>
    </row>
    <row r="68" spans="1:11" ht="14.25" customHeight="1" x14ac:dyDescent="0.25">
      <c r="A68" s="30" t="s">
        <v>239</v>
      </c>
      <c r="B68" s="30"/>
      <c r="C68" s="30"/>
      <c r="D68" s="30"/>
      <c r="E68" s="30"/>
      <c r="F68" s="31"/>
      <c r="G68" s="31"/>
      <c r="H68" s="32"/>
      <c r="I68" s="24"/>
      <c r="J68" s="33"/>
      <c r="K68" s="15"/>
    </row>
    <row r="69" spans="1:11" ht="14.25" customHeight="1" x14ac:dyDescent="0.25">
      <c r="A69" s="30"/>
      <c r="B69" s="30"/>
      <c r="C69" s="30"/>
      <c r="D69" s="30"/>
      <c r="E69" s="30"/>
      <c r="F69" s="34"/>
      <c r="G69" s="34" t="s">
        <v>17</v>
      </c>
      <c r="H69" s="35"/>
      <c r="I69" s="36"/>
      <c r="J69" s="33"/>
      <c r="K69" s="15"/>
    </row>
    <row r="70" spans="1:11" ht="14.25" customHeight="1" x14ac:dyDescent="0.25">
      <c r="A70" s="331" t="s">
        <v>293</v>
      </c>
      <c r="B70" s="332"/>
      <c r="C70" s="332"/>
      <c r="D70" s="151"/>
      <c r="E70" s="30"/>
      <c r="F70" s="31"/>
      <c r="G70" s="31"/>
      <c r="H70" s="30"/>
      <c r="I70" s="37"/>
      <c r="J70" s="33"/>
      <c r="K70" s="15"/>
    </row>
    <row r="71" spans="1:11" ht="14.25" customHeight="1" x14ac:dyDescent="0.25">
      <c r="A71" s="30"/>
      <c r="B71" s="30"/>
      <c r="C71" s="30"/>
      <c r="D71" s="30"/>
      <c r="E71" s="30"/>
      <c r="F71" s="34"/>
      <c r="G71" s="34" t="s">
        <v>17</v>
      </c>
      <c r="H71" s="30"/>
      <c r="I71" s="36"/>
      <c r="J71" s="33"/>
      <c r="K71" s="15"/>
    </row>
    <row r="72" spans="1:11" ht="60.75" customHeight="1" x14ac:dyDescent="0.25">
      <c r="A72" s="331" t="s">
        <v>294</v>
      </c>
      <c r="B72" s="332"/>
      <c r="C72" s="332"/>
      <c r="D72" s="151"/>
      <c r="E72" s="30"/>
      <c r="F72" s="31"/>
      <c r="G72" s="31"/>
      <c r="H72" s="30"/>
      <c r="I72" s="37"/>
      <c r="J72" s="33"/>
      <c r="K72" s="15"/>
    </row>
    <row r="73" spans="1:11" ht="14.25" customHeight="1" x14ac:dyDescent="0.25">
      <c r="A73" s="30"/>
      <c r="B73" s="30"/>
      <c r="C73" s="30"/>
      <c r="D73" s="30"/>
      <c r="E73" s="30"/>
      <c r="F73" s="34"/>
      <c r="G73" s="34" t="s">
        <v>17</v>
      </c>
      <c r="H73" s="30"/>
      <c r="I73" s="36"/>
      <c r="J73" s="33"/>
      <c r="K73" s="15"/>
    </row>
    <row r="74" spans="1:11" ht="14.25" customHeight="1" x14ac:dyDescent="0.25">
      <c r="A74" s="329" t="s">
        <v>476</v>
      </c>
      <c r="B74" s="330"/>
      <c r="C74" s="330"/>
      <c r="D74" s="330"/>
      <c r="E74" s="330"/>
      <c r="F74" s="33"/>
      <c r="G74" s="33"/>
      <c r="H74" s="33"/>
      <c r="I74" s="33"/>
      <c r="J74" s="33"/>
      <c r="K74" s="15"/>
    </row>
  </sheetData>
  <mergeCells count="25">
    <mergeCell ref="A34:G34"/>
    <mergeCell ref="A66:G66"/>
    <mergeCell ref="A70:C70"/>
    <mergeCell ref="A72:C72"/>
    <mergeCell ref="A74:E74"/>
    <mergeCell ref="A5:F5"/>
    <mergeCell ref="G5:I5"/>
    <mergeCell ref="A8:D8"/>
    <mergeCell ref="A9:G9"/>
    <mergeCell ref="A10:G10"/>
    <mergeCell ref="A1:H1"/>
    <mergeCell ref="A3:F3"/>
    <mergeCell ref="G3:I3"/>
    <mergeCell ref="A4:F4"/>
    <mergeCell ref="G4:I4"/>
    <mergeCell ref="A6:C6"/>
    <mergeCell ref="B25:C25"/>
    <mergeCell ref="B26:C26"/>
    <mergeCell ref="B27:C27"/>
    <mergeCell ref="B28:C28"/>
    <mergeCell ref="B29:C29"/>
    <mergeCell ref="B30:C30"/>
    <mergeCell ref="B31:C31"/>
    <mergeCell ref="B32:C32"/>
    <mergeCell ref="B33:C33"/>
  </mergeCells>
  <pageMargins left="0.51180550000000002" right="0.51180550000000002" top="0.74791660000000004" bottom="0.74791660000000004" header="0.3152778" footer="0.3152778"/>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0"/>
  <sheetViews>
    <sheetView showGridLines="0" topLeftCell="A36" zoomScaleSheetLayoutView="100" workbookViewId="0">
      <selection activeCell="K4" sqref="K4"/>
    </sheetView>
  </sheetViews>
  <sheetFormatPr defaultColWidth="9.140625" defaultRowHeight="12.75" x14ac:dyDescent="0.2"/>
  <cols>
    <col min="1" max="1" width="10.140625" style="16" customWidth="1"/>
    <col min="2" max="2" width="7.42578125" style="16" customWidth="1"/>
    <col min="3" max="3" width="9.28515625" style="16" customWidth="1"/>
    <col min="4" max="4" width="6.140625" style="16" customWidth="1"/>
    <col min="5" max="5" width="6.85546875" style="16" customWidth="1"/>
    <col min="6" max="6" width="10.42578125" style="16" customWidth="1"/>
    <col min="7" max="12" width="13.7109375" style="16" customWidth="1"/>
    <col min="13" max="16384" width="9.140625" style="16"/>
  </cols>
  <sheetData>
    <row r="1" spans="1:15" ht="15" customHeight="1" x14ac:dyDescent="0.2">
      <c r="A1" s="90"/>
      <c r="B1" s="90"/>
      <c r="C1" s="90"/>
      <c r="D1" s="90"/>
      <c r="E1" s="90"/>
      <c r="F1" s="90"/>
      <c r="G1" s="90"/>
      <c r="H1" s="90"/>
      <c r="I1" s="90"/>
      <c r="J1" s="90"/>
      <c r="K1" s="90"/>
      <c r="L1" s="90"/>
    </row>
    <row r="2" spans="1:15" ht="15.75" customHeight="1" x14ac:dyDescent="0.2">
      <c r="A2" s="297" t="s">
        <v>396</v>
      </c>
      <c r="B2" s="298"/>
      <c r="C2" s="298"/>
      <c r="D2" s="298"/>
      <c r="E2" s="298"/>
      <c r="F2" s="298"/>
      <c r="G2" s="298"/>
      <c r="H2" s="119">
        <v>223</v>
      </c>
      <c r="I2" s="120" t="s">
        <v>261</v>
      </c>
      <c r="J2" s="91"/>
      <c r="K2" s="91"/>
      <c r="L2" s="91"/>
    </row>
    <row r="3" spans="1:15" ht="15.75" customHeight="1" x14ac:dyDescent="0.2">
      <c r="A3" s="92"/>
      <c r="B3" s="92"/>
      <c r="C3" s="92"/>
      <c r="D3" s="92"/>
      <c r="E3" s="92"/>
      <c r="F3" s="92"/>
      <c r="G3" s="92"/>
      <c r="H3" s="92"/>
      <c r="I3" s="121" t="s">
        <v>410</v>
      </c>
      <c r="J3" s="91"/>
      <c r="K3" s="91"/>
      <c r="L3" s="91"/>
    </row>
    <row r="4" spans="1:15" ht="31.7" customHeight="1" x14ac:dyDescent="0.2">
      <c r="A4" s="305" t="s">
        <v>263</v>
      </c>
      <c r="B4" s="306"/>
      <c r="C4" s="306"/>
      <c r="D4" s="306"/>
      <c r="E4" s="306"/>
      <c r="F4" s="299" t="s">
        <v>264</v>
      </c>
      <c r="G4" s="300"/>
      <c r="H4" s="300"/>
      <c r="I4" s="122" t="s">
        <v>259</v>
      </c>
      <c r="J4" s="91"/>
      <c r="K4" s="91"/>
      <c r="L4" s="91"/>
    </row>
    <row r="5" spans="1:15" ht="21.2" customHeight="1" x14ac:dyDescent="0.2">
      <c r="A5" s="305" t="s">
        <v>386</v>
      </c>
      <c r="B5" s="306"/>
      <c r="C5" s="306"/>
      <c r="D5" s="306"/>
      <c r="E5" s="306"/>
      <c r="F5" s="299" t="s">
        <v>375</v>
      </c>
      <c r="G5" s="300"/>
      <c r="H5" s="300"/>
      <c r="I5" s="122" t="s">
        <v>377</v>
      </c>
      <c r="J5" s="91"/>
      <c r="K5" s="91"/>
      <c r="L5" s="91"/>
    </row>
    <row r="6" spans="1:15" ht="12.75" customHeight="1" x14ac:dyDescent="0.2">
      <c r="A6" s="303" t="s">
        <v>268</v>
      </c>
      <c r="B6" s="304"/>
      <c r="C6" s="304"/>
      <c r="D6" s="113"/>
      <c r="E6" s="113"/>
      <c r="F6" s="113"/>
      <c r="G6" s="93"/>
      <c r="H6" s="123"/>
      <c r="I6" s="124">
        <v>383</v>
      </c>
      <c r="J6" s="91"/>
      <c r="K6" s="91"/>
      <c r="L6" s="91"/>
    </row>
    <row r="7" spans="1:15" ht="12.75" customHeight="1" x14ac:dyDescent="0.2">
      <c r="A7" s="94"/>
      <c r="B7" s="94"/>
      <c r="C7" s="94"/>
      <c r="D7" s="94"/>
      <c r="E7" s="94"/>
      <c r="F7" s="94"/>
      <c r="G7" s="94"/>
      <c r="H7" s="94"/>
      <c r="I7" s="94"/>
      <c r="J7" s="91"/>
      <c r="K7" s="91"/>
      <c r="L7" s="91"/>
    </row>
    <row r="8" spans="1:15" ht="15" customHeight="1" x14ac:dyDescent="0.2">
      <c r="A8" s="307" t="s">
        <v>387</v>
      </c>
      <c r="B8" s="302"/>
      <c r="C8" s="302"/>
      <c r="D8" s="302"/>
      <c r="E8" s="302"/>
      <c r="F8" s="307" t="s">
        <v>388</v>
      </c>
      <c r="G8" s="301"/>
      <c r="H8" s="301"/>
      <c r="I8" s="301"/>
      <c r="J8" s="95"/>
      <c r="K8" s="96"/>
      <c r="L8" s="96"/>
    </row>
    <row r="9" spans="1:15" ht="15" customHeight="1" x14ac:dyDescent="0.2">
      <c r="A9" s="302"/>
      <c r="B9" s="302"/>
      <c r="C9" s="302"/>
      <c r="D9" s="302"/>
      <c r="E9" s="302"/>
      <c r="F9" s="302"/>
      <c r="G9" s="302"/>
      <c r="H9" s="302"/>
      <c r="I9" s="302"/>
      <c r="J9" s="312"/>
      <c r="K9" s="313"/>
      <c r="L9" s="314"/>
      <c r="M9" s="288"/>
      <c r="N9" s="288"/>
      <c r="O9" s="288"/>
    </row>
    <row r="10" spans="1:15" ht="26.25" customHeight="1" x14ac:dyDescent="0.2">
      <c r="A10" s="302"/>
      <c r="B10" s="302"/>
      <c r="C10" s="302"/>
      <c r="D10" s="302"/>
      <c r="E10" s="302"/>
      <c r="F10" s="302"/>
      <c r="G10" s="302"/>
      <c r="H10" s="302"/>
      <c r="I10" s="302"/>
      <c r="J10" s="313"/>
      <c r="K10" s="313"/>
      <c r="L10" s="314"/>
      <c r="M10" s="288"/>
    </row>
    <row r="11" spans="1:15" ht="27" customHeight="1" x14ac:dyDescent="0.2">
      <c r="A11" s="302"/>
      <c r="B11" s="302"/>
      <c r="C11" s="302"/>
      <c r="D11" s="302"/>
      <c r="E11" s="302"/>
      <c r="F11" s="302"/>
      <c r="G11" s="115" t="s">
        <v>404</v>
      </c>
      <c r="H11" s="115" t="s">
        <v>404</v>
      </c>
      <c r="I11" s="115" t="s">
        <v>404</v>
      </c>
      <c r="J11" s="114"/>
      <c r="K11" s="97"/>
      <c r="L11" s="97"/>
    </row>
    <row r="12" spans="1:15" ht="12.75" customHeight="1" x14ac:dyDescent="0.2">
      <c r="A12" s="295" t="s">
        <v>276</v>
      </c>
      <c r="B12" s="296"/>
      <c r="C12" s="296"/>
      <c r="D12" s="296"/>
      <c r="E12" s="296"/>
      <c r="F12" s="296"/>
      <c r="G12" s="98">
        <v>509382.54</v>
      </c>
      <c r="H12" s="98">
        <v>0</v>
      </c>
      <c r="I12" s="98">
        <v>0</v>
      </c>
      <c r="J12" s="99"/>
      <c r="K12" s="100"/>
      <c r="L12" s="100"/>
    </row>
    <row r="13" spans="1:15" ht="15" customHeight="1" x14ac:dyDescent="0.2">
      <c r="A13" s="308" t="s">
        <v>399</v>
      </c>
      <c r="B13" s="309"/>
      <c r="C13" s="309"/>
      <c r="D13" s="309"/>
      <c r="E13" s="309"/>
      <c r="F13" s="309"/>
      <c r="G13" s="309"/>
      <c r="H13" s="309"/>
      <c r="I13" s="309"/>
      <c r="J13" s="90"/>
      <c r="K13" s="90"/>
      <c r="L13" s="90"/>
    </row>
    <row r="14" spans="1:15" ht="12.75" customHeight="1" x14ac:dyDescent="0.2">
      <c r="A14" s="295" t="s">
        <v>277</v>
      </c>
      <c r="B14" s="296"/>
      <c r="C14" s="296"/>
      <c r="D14" s="296"/>
      <c r="E14" s="296"/>
      <c r="F14" s="296"/>
      <c r="G14" s="101">
        <v>16390568.539999999</v>
      </c>
      <c r="H14" s="101">
        <v>16720308</v>
      </c>
      <c r="I14" s="101">
        <v>17106959</v>
      </c>
      <c r="J14" s="99"/>
      <c r="K14" s="100"/>
      <c r="L14" s="100"/>
    </row>
    <row r="15" spans="1:15" ht="38.25" customHeight="1" x14ac:dyDescent="0.2">
      <c r="A15" s="116" t="s">
        <v>398</v>
      </c>
      <c r="B15" s="310" t="s">
        <v>288</v>
      </c>
      <c r="C15" s="311"/>
      <c r="D15" s="116" t="s">
        <v>288</v>
      </c>
      <c r="E15" s="116" t="s">
        <v>270</v>
      </c>
      <c r="F15" s="116" t="s">
        <v>389</v>
      </c>
      <c r="G15" s="102"/>
      <c r="H15" s="102"/>
      <c r="I15" s="102"/>
      <c r="J15" s="103"/>
      <c r="K15" s="104"/>
      <c r="L15" s="104"/>
    </row>
    <row r="16" spans="1:15" ht="12.75" customHeight="1" x14ac:dyDescent="0.2">
      <c r="A16" s="117" t="s">
        <v>278</v>
      </c>
      <c r="B16" s="293" t="s">
        <v>288</v>
      </c>
      <c r="C16" s="294"/>
      <c r="D16" s="117" t="s">
        <v>288</v>
      </c>
      <c r="E16" s="117" t="s">
        <v>84</v>
      </c>
      <c r="F16" s="117" t="s">
        <v>312</v>
      </c>
      <c r="G16" s="102">
        <v>2274907</v>
      </c>
      <c r="H16" s="102">
        <v>2274907</v>
      </c>
      <c r="I16" s="102">
        <v>1974907</v>
      </c>
      <c r="J16" s="103"/>
      <c r="K16" s="104"/>
      <c r="L16" s="104"/>
    </row>
    <row r="17" spans="1:12" ht="12.75" customHeight="1" x14ac:dyDescent="0.2">
      <c r="A17" s="117" t="s">
        <v>278</v>
      </c>
      <c r="B17" s="293" t="s">
        <v>288</v>
      </c>
      <c r="C17" s="294"/>
      <c r="D17" s="117" t="s">
        <v>288</v>
      </c>
      <c r="E17" s="117" t="s">
        <v>84</v>
      </c>
      <c r="F17" s="117" t="s">
        <v>316</v>
      </c>
      <c r="G17" s="102">
        <v>13606279</v>
      </c>
      <c r="H17" s="102">
        <v>14445401</v>
      </c>
      <c r="I17" s="102">
        <v>15132052</v>
      </c>
      <c r="J17" s="103"/>
      <c r="K17" s="104"/>
      <c r="L17" s="104"/>
    </row>
    <row r="18" spans="1:12" ht="12.75" customHeight="1" x14ac:dyDescent="0.2">
      <c r="A18" s="117" t="s">
        <v>278</v>
      </c>
      <c r="B18" s="293" t="s">
        <v>288</v>
      </c>
      <c r="C18" s="294"/>
      <c r="D18" s="117" t="s">
        <v>288</v>
      </c>
      <c r="E18" s="117" t="s">
        <v>84</v>
      </c>
      <c r="F18" s="117" t="s">
        <v>411</v>
      </c>
      <c r="G18" s="102">
        <v>509382.54</v>
      </c>
      <c r="H18" s="102">
        <v>0</v>
      </c>
      <c r="I18" s="102">
        <v>0</v>
      </c>
      <c r="J18" s="103"/>
      <c r="K18" s="104"/>
      <c r="L18" s="104"/>
    </row>
    <row r="19" spans="1:12" ht="38.25" customHeight="1" x14ac:dyDescent="0.2">
      <c r="A19" s="295" t="s">
        <v>291</v>
      </c>
      <c r="B19" s="296"/>
      <c r="C19" s="296"/>
      <c r="D19" s="296"/>
      <c r="E19" s="296"/>
      <c r="F19" s="296"/>
      <c r="G19" s="101">
        <v>16390568.539999999</v>
      </c>
      <c r="H19" s="101">
        <v>16720308</v>
      </c>
      <c r="I19" s="101">
        <v>17106959</v>
      </c>
      <c r="J19" s="99"/>
      <c r="K19" s="100"/>
      <c r="L19" s="100"/>
    </row>
    <row r="20" spans="1:12" ht="12.75" customHeight="1" x14ac:dyDescent="0.2">
      <c r="A20" s="116" t="s">
        <v>398</v>
      </c>
      <c r="B20" s="116" t="s">
        <v>390</v>
      </c>
      <c r="C20" s="116" t="s">
        <v>391</v>
      </c>
      <c r="D20" s="116" t="s">
        <v>392</v>
      </c>
      <c r="E20" s="116" t="s">
        <v>270</v>
      </c>
      <c r="F20" s="116" t="s">
        <v>389</v>
      </c>
      <c r="G20" s="102"/>
      <c r="H20" s="102"/>
      <c r="I20" s="102"/>
      <c r="J20" s="103"/>
      <c r="K20" s="104"/>
      <c r="L20" s="104"/>
    </row>
    <row r="21" spans="1:12" ht="12.75" customHeight="1" x14ac:dyDescent="0.2">
      <c r="A21" s="117" t="s">
        <v>278</v>
      </c>
      <c r="B21" s="117" t="s">
        <v>279</v>
      </c>
      <c r="C21" s="117" t="s">
        <v>280</v>
      </c>
      <c r="D21" s="117" t="s">
        <v>68</v>
      </c>
      <c r="E21" s="117" t="s">
        <v>308</v>
      </c>
      <c r="F21" s="117" t="s">
        <v>316</v>
      </c>
      <c r="G21" s="102">
        <v>10399735</v>
      </c>
      <c r="H21" s="102">
        <v>11056222</v>
      </c>
      <c r="I21" s="102">
        <v>11583604</v>
      </c>
      <c r="J21" s="103"/>
      <c r="K21" s="104"/>
      <c r="L21" s="104"/>
    </row>
    <row r="22" spans="1:12" ht="12.75" customHeight="1" x14ac:dyDescent="0.2">
      <c r="A22" s="117" t="s">
        <v>278</v>
      </c>
      <c r="B22" s="117" t="s">
        <v>279</v>
      </c>
      <c r="C22" s="117" t="s">
        <v>280</v>
      </c>
      <c r="D22" s="117" t="s">
        <v>68</v>
      </c>
      <c r="E22" s="117" t="s">
        <v>308</v>
      </c>
      <c r="F22" s="117" t="s">
        <v>411</v>
      </c>
      <c r="G22" s="102">
        <v>120000</v>
      </c>
      <c r="H22" s="102">
        <v>0</v>
      </c>
      <c r="I22" s="102">
        <v>0</v>
      </c>
      <c r="J22" s="103"/>
      <c r="K22" s="104"/>
      <c r="L22" s="104"/>
    </row>
    <row r="23" spans="1:12" ht="12.75" customHeight="1" x14ac:dyDescent="0.2">
      <c r="A23" s="117" t="s">
        <v>278</v>
      </c>
      <c r="B23" s="117" t="s">
        <v>279</v>
      </c>
      <c r="C23" s="117" t="s">
        <v>280</v>
      </c>
      <c r="D23" s="117" t="s">
        <v>68</v>
      </c>
      <c r="E23" s="117" t="s">
        <v>412</v>
      </c>
      <c r="F23" s="117" t="s">
        <v>316</v>
      </c>
      <c r="G23" s="102">
        <v>12000</v>
      </c>
      <c r="H23" s="102">
        <v>0</v>
      </c>
      <c r="I23" s="102">
        <v>0</v>
      </c>
      <c r="J23" s="103"/>
      <c r="K23" s="104"/>
      <c r="L23" s="104"/>
    </row>
    <row r="24" spans="1:12" ht="12.75" customHeight="1" x14ac:dyDescent="0.2">
      <c r="A24" s="117" t="s">
        <v>278</v>
      </c>
      <c r="B24" s="117" t="s">
        <v>279</v>
      </c>
      <c r="C24" s="117" t="s">
        <v>280</v>
      </c>
      <c r="D24" s="117" t="s">
        <v>77</v>
      </c>
      <c r="E24" s="117" t="s">
        <v>309</v>
      </c>
      <c r="F24" s="117" t="s">
        <v>316</v>
      </c>
      <c r="G24" s="102">
        <v>3144344</v>
      </c>
      <c r="H24" s="102">
        <v>3338979</v>
      </c>
      <c r="I24" s="102">
        <v>3498248</v>
      </c>
      <c r="J24" s="103"/>
      <c r="K24" s="104"/>
      <c r="L24" s="104"/>
    </row>
    <row r="25" spans="1:12" ht="12.75" customHeight="1" x14ac:dyDescent="0.2">
      <c r="A25" s="117" t="s">
        <v>278</v>
      </c>
      <c r="B25" s="117" t="s">
        <v>279</v>
      </c>
      <c r="C25" s="117" t="s">
        <v>280</v>
      </c>
      <c r="D25" s="117" t="s">
        <v>77</v>
      </c>
      <c r="E25" s="117" t="s">
        <v>309</v>
      </c>
      <c r="F25" s="117" t="s">
        <v>411</v>
      </c>
      <c r="G25" s="102">
        <v>36115.730000000003</v>
      </c>
      <c r="H25" s="102">
        <v>0</v>
      </c>
      <c r="I25" s="102">
        <v>0</v>
      </c>
      <c r="J25" s="103"/>
      <c r="K25" s="104"/>
      <c r="L25" s="104"/>
    </row>
    <row r="26" spans="1:12" ht="12.75" customHeight="1" x14ac:dyDescent="0.2">
      <c r="A26" s="117" t="s">
        <v>278</v>
      </c>
      <c r="B26" s="117" t="s">
        <v>279</v>
      </c>
      <c r="C26" s="117" t="s">
        <v>280</v>
      </c>
      <c r="D26" s="117" t="s">
        <v>154</v>
      </c>
      <c r="E26" s="117" t="s">
        <v>311</v>
      </c>
      <c r="F26" s="117" t="s">
        <v>312</v>
      </c>
      <c r="G26" s="102">
        <v>11500</v>
      </c>
      <c r="H26" s="102">
        <v>11500</v>
      </c>
      <c r="I26" s="102">
        <v>11500</v>
      </c>
      <c r="J26" s="103"/>
      <c r="K26" s="104"/>
      <c r="L26" s="104"/>
    </row>
    <row r="27" spans="1:12" ht="12.75" customHeight="1" x14ac:dyDescent="0.2">
      <c r="A27" s="117" t="s">
        <v>278</v>
      </c>
      <c r="B27" s="117" t="s">
        <v>279</v>
      </c>
      <c r="C27" s="117" t="s">
        <v>280</v>
      </c>
      <c r="D27" s="117" t="s">
        <v>154</v>
      </c>
      <c r="E27" s="117" t="s">
        <v>281</v>
      </c>
      <c r="F27" s="117" t="s">
        <v>312</v>
      </c>
      <c r="G27" s="102">
        <v>20300</v>
      </c>
      <c r="H27" s="102">
        <v>20300</v>
      </c>
      <c r="I27" s="102">
        <v>20300</v>
      </c>
      <c r="J27" s="103"/>
      <c r="K27" s="104"/>
      <c r="L27" s="104"/>
    </row>
    <row r="28" spans="1:12" ht="12.75" customHeight="1" x14ac:dyDescent="0.2">
      <c r="A28" s="117" t="s">
        <v>278</v>
      </c>
      <c r="B28" s="117" t="s">
        <v>279</v>
      </c>
      <c r="C28" s="117" t="s">
        <v>280</v>
      </c>
      <c r="D28" s="117" t="s">
        <v>154</v>
      </c>
      <c r="E28" s="117" t="s">
        <v>281</v>
      </c>
      <c r="F28" s="117" t="s">
        <v>411</v>
      </c>
      <c r="G28" s="102">
        <v>5322.24</v>
      </c>
      <c r="H28" s="102">
        <v>0</v>
      </c>
      <c r="I28" s="102">
        <v>0</v>
      </c>
      <c r="J28" s="103"/>
      <c r="K28" s="104"/>
      <c r="L28" s="104"/>
    </row>
    <row r="29" spans="1:12" ht="12.75" customHeight="1" x14ac:dyDescent="0.2">
      <c r="A29" s="117" t="s">
        <v>278</v>
      </c>
      <c r="B29" s="117" t="s">
        <v>279</v>
      </c>
      <c r="C29" s="117" t="s">
        <v>280</v>
      </c>
      <c r="D29" s="117" t="s">
        <v>154</v>
      </c>
      <c r="E29" s="117" t="s">
        <v>297</v>
      </c>
      <c r="F29" s="117" t="s">
        <v>312</v>
      </c>
      <c r="G29" s="102">
        <v>135410</v>
      </c>
      <c r="H29" s="102">
        <v>135410</v>
      </c>
      <c r="I29" s="102">
        <v>135410</v>
      </c>
      <c r="J29" s="103"/>
      <c r="K29" s="104"/>
      <c r="L29" s="104"/>
    </row>
    <row r="30" spans="1:12" ht="12.75" customHeight="1" x14ac:dyDescent="0.2">
      <c r="A30" s="117" t="s">
        <v>278</v>
      </c>
      <c r="B30" s="117" t="s">
        <v>279</v>
      </c>
      <c r="C30" s="117" t="s">
        <v>280</v>
      </c>
      <c r="D30" s="117" t="s">
        <v>154</v>
      </c>
      <c r="E30" s="117" t="s">
        <v>297</v>
      </c>
      <c r="F30" s="117" t="s">
        <v>411</v>
      </c>
      <c r="G30" s="102">
        <v>10000</v>
      </c>
      <c r="H30" s="102">
        <v>0</v>
      </c>
      <c r="I30" s="102">
        <v>0</v>
      </c>
      <c r="J30" s="103"/>
      <c r="K30" s="104"/>
      <c r="L30" s="104"/>
    </row>
    <row r="31" spans="1:12" ht="12.75" customHeight="1" x14ac:dyDescent="0.2">
      <c r="A31" s="117" t="s">
        <v>278</v>
      </c>
      <c r="B31" s="117" t="s">
        <v>279</v>
      </c>
      <c r="C31" s="117" t="s">
        <v>280</v>
      </c>
      <c r="D31" s="117" t="s">
        <v>154</v>
      </c>
      <c r="E31" s="117" t="s">
        <v>282</v>
      </c>
      <c r="F31" s="117" t="s">
        <v>312</v>
      </c>
      <c r="G31" s="102">
        <v>62224</v>
      </c>
      <c r="H31" s="102">
        <v>62224</v>
      </c>
      <c r="I31" s="102">
        <v>62224</v>
      </c>
      <c r="J31" s="103"/>
      <c r="K31" s="104"/>
      <c r="L31" s="104"/>
    </row>
    <row r="32" spans="1:12" ht="12.75" customHeight="1" x14ac:dyDescent="0.2">
      <c r="A32" s="117" t="s">
        <v>278</v>
      </c>
      <c r="B32" s="117" t="s">
        <v>279</v>
      </c>
      <c r="C32" s="117" t="s">
        <v>280</v>
      </c>
      <c r="D32" s="117" t="s">
        <v>154</v>
      </c>
      <c r="E32" s="117" t="s">
        <v>282</v>
      </c>
      <c r="F32" s="117" t="s">
        <v>316</v>
      </c>
      <c r="G32" s="102">
        <v>2000</v>
      </c>
      <c r="H32" s="102">
        <v>2000</v>
      </c>
      <c r="I32" s="102">
        <v>2000</v>
      </c>
      <c r="J32" s="103"/>
      <c r="K32" s="104"/>
      <c r="L32" s="104"/>
    </row>
    <row r="33" spans="1:12" ht="12.75" customHeight="1" x14ac:dyDescent="0.2">
      <c r="A33" s="117" t="s">
        <v>278</v>
      </c>
      <c r="B33" s="117" t="s">
        <v>279</v>
      </c>
      <c r="C33" s="117" t="s">
        <v>280</v>
      </c>
      <c r="D33" s="117" t="s">
        <v>154</v>
      </c>
      <c r="E33" s="117" t="s">
        <v>284</v>
      </c>
      <c r="F33" s="117" t="s">
        <v>316</v>
      </c>
      <c r="G33" s="102">
        <v>9000</v>
      </c>
      <c r="H33" s="102">
        <v>9000</v>
      </c>
      <c r="I33" s="102">
        <v>9000</v>
      </c>
      <c r="J33" s="103"/>
      <c r="K33" s="104"/>
      <c r="L33" s="104"/>
    </row>
    <row r="34" spans="1:12" ht="12.75" customHeight="1" x14ac:dyDescent="0.2">
      <c r="A34" s="117" t="s">
        <v>278</v>
      </c>
      <c r="B34" s="117" t="s">
        <v>279</v>
      </c>
      <c r="C34" s="117" t="s">
        <v>280</v>
      </c>
      <c r="D34" s="117" t="s">
        <v>154</v>
      </c>
      <c r="E34" s="117" t="s">
        <v>284</v>
      </c>
      <c r="F34" s="117" t="s">
        <v>411</v>
      </c>
      <c r="G34" s="102">
        <v>60000</v>
      </c>
      <c r="H34" s="102">
        <v>0</v>
      </c>
      <c r="I34" s="102">
        <v>0</v>
      </c>
      <c r="J34" s="103"/>
      <c r="K34" s="104"/>
      <c r="L34" s="104"/>
    </row>
    <row r="35" spans="1:12" ht="12.75" customHeight="1" x14ac:dyDescent="0.2">
      <c r="A35" s="117" t="s">
        <v>278</v>
      </c>
      <c r="B35" s="117" t="s">
        <v>279</v>
      </c>
      <c r="C35" s="117" t="s">
        <v>280</v>
      </c>
      <c r="D35" s="117" t="s">
        <v>154</v>
      </c>
      <c r="E35" s="117" t="s">
        <v>304</v>
      </c>
      <c r="F35" s="117" t="s">
        <v>312</v>
      </c>
      <c r="G35" s="102">
        <v>276300</v>
      </c>
      <c r="H35" s="102">
        <v>276300</v>
      </c>
      <c r="I35" s="102">
        <v>276300</v>
      </c>
      <c r="J35" s="103"/>
      <c r="K35" s="104"/>
      <c r="L35" s="104"/>
    </row>
    <row r="36" spans="1:12" ht="15" customHeight="1" x14ac:dyDescent="0.2">
      <c r="A36" s="117" t="s">
        <v>278</v>
      </c>
      <c r="B36" s="117" t="s">
        <v>279</v>
      </c>
      <c r="C36" s="117" t="s">
        <v>280</v>
      </c>
      <c r="D36" s="117" t="s">
        <v>154</v>
      </c>
      <c r="E36" s="117" t="s">
        <v>286</v>
      </c>
      <c r="F36" s="117" t="s">
        <v>312</v>
      </c>
      <c r="G36" s="102">
        <v>4000</v>
      </c>
      <c r="H36" s="102">
        <v>4000</v>
      </c>
      <c r="I36" s="102">
        <v>4000</v>
      </c>
      <c r="J36" s="103"/>
      <c r="K36" s="104"/>
      <c r="L36" s="104"/>
    </row>
    <row r="37" spans="1:12" ht="12.75" customHeight="1" x14ac:dyDescent="0.2">
      <c r="A37" s="117" t="s">
        <v>278</v>
      </c>
      <c r="B37" s="117" t="s">
        <v>279</v>
      </c>
      <c r="C37" s="117" t="s">
        <v>280</v>
      </c>
      <c r="D37" s="117" t="s">
        <v>154</v>
      </c>
      <c r="E37" s="117" t="s">
        <v>287</v>
      </c>
      <c r="F37" s="117" t="s">
        <v>312</v>
      </c>
      <c r="G37" s="102">
        <v>11513</v>
      </c>
      <c r="H37" s="102">
        <v>11513</v>
      </c>
      <c r="I37" s="102">
        <v>11513</v>
      </c>
      <c r="J37" s="103"/>
      <c r="K37" s="104"/>
      <c r="L37" s="104"/>
    </row>
    <row r="38" spans="1:12" ht="15.75" customHeight="1" x14ac:dyDescent="0.2">
      <c r="A38" s="117" t="s">
        <v>278</v>
      </c>
      <c r="B38" s="117" t="s">
        <v>279</v>
      </c>
      <c r="C38" s="117" t="s">
        <v>280</v>
      </c>
      <c r="D38" s="117" t="s">
        <v>154</v>
      </c>
      <c r="E38" s="117" t="s">
        <v>287</v>
      </c>
      <c r="F38" s="117" t="s">
        <v>316</v>
      </c>
      <c r="G38" s="102">
        <v>39200</v>
      </c>
      <c r="H38" s="102">
        <v>39200</v>
      </c>
      <c r="I38" s="102">
        <v>39200</v>
      </c>
      <c r="J38" s="103"/>
      <c r="K38" s="104"/>
      <c r="L38" s="104"/>
    </row>
    <row r="39" spans="1:12" ht="12.75" customHeight="1" x14ac:dyDescent="0.2">
      <c r="A39" s="117" t="s">
        <v>278</v>
      </c>
      <c r="B39" s="117" t="s">
        <v>279</v>
      </c>
      <c r="C39" s="117" t="s">
        <v>280</v>
      </c>
      <c r="D39" s="117" t="s">
        <v>154</v>
      </c>
      <c r="E39" s="117" t="s">
        <v>287</v>
      </c>
      <c r="F39" s="117" t="s">
        <v>411</v>
      </c>
      <c r="G39" s="102">
        <v>50000</v>
      </c>
      <c r="H39" s="102">
        <v>0</v>
      </c>
      <c r="I39" s="102">
        <v>0</v>
      </c>
      <c r="J39" s="103"/>
      <c r="K39" s="104"/>
      <c r="L39" s="104"/>
    </row>
    <row r="40" spans="1:12" ht="12.75" customHeight="1" x14ac:dyDescent="0.2">
      <c r="A40" s="117" t="s">
        <v>278</v>
      </c>
      <c r="B40" s="117" t="s">
        <v>279</v>
      </c>
      <c r="C40" s="117" t="s">
        <v>280</v>
      </c>
      <c r="D40" s="117" t="s">
        <v>400</v>
      </c>
      <c r="E40" s="117" t="s">
        <v>281</v>
      </c>
      <c r="F40" s="117" t="s">
        <v>312</v>
      </c>
      <c r="G40" s="102">
        <v>1736260</v>
      </c>
      <c r="H40" s="102">
        <v>1736260</v>
      </c>
      <c r="I40" s="102">
        <v>1436260</v>
      </c>
      <c r="J40" s="103"/>
      <c r="K40" s="104"/>
      <c r="L40" s="104"/>
    </row>
    <row r="41" spans="1:12" ht="14.25" customHeight="1" x14ac:dyDescent="0.2">
      <c r="A41" s="117" t="s">
        <v>278</v>
      </c>
      <c r="B41" s="117" t="s">
        <v>279</v>
      </c>
      <c r="C41" s="117" t="s">
        <v>280</v>
      </c>
      <c r="D41" s="117" t="s">
        <v>400</v>
      </c>
      <c r="E41" s="117" t="s">
        <v>281</v>
      </c>
      <c r="F41" s="117" t="s">
        <v>411</v>
      </c>
      <c r="G41" s="102">
        <v>227944.57</v>
      </c>
      <c r="H41" s="102">
        <v>0</v>
      </c>
      <c r="I41" s="102">
        <v>0</v>
      </c>
      <c r="J41" s="103"/>
      <c r="K41" s="104"/>
      <c r="L41" s="104"/>
    </row>
    <row r="42" spans="1:12" ht="12.75" customHeight="1" x14ac:dyDescent="0.2">
      <c r="A42" s="117" t="s">
        <v>278</v>
      </c>
      <c r="B42" s="117" t="s">
        <v>279</v>
      </c>
      <c r="C42" s="117" t="s">
        <v>280</v>
      </c>
      <c r="D42" s="117" t="s">
        <v>118</v>
      </c>
      <c r="E42" s="117" t="s">
        <v>321</v>
      </c>
      <c r="F42" s="117" t="s">
        <v>312</v>
      </c>
      <c r="G42" s="102">
        <v>16400</v>
      </c>
      <c r="H42" s="102">
        <v>16400</v>
      </c>
      <c r="I42" s="102">
        <v>16400</v>
      </c>
      <c r="J42" s="103"/>
      <c r="K42" s="104"/>
      <c r="L42" s="104"/>
    </row>
    <row r="43" spans="1:12" ht="12.75" customHeight="1" x14ac:dyDescent="0.2">
      <c r="A43" s="117" t="s">
        <v>278</v>
      </c>
      <c r="B43" s="117" t="s">
        <v>279</v>
      </c>
      <c r="C43" s="117" t="s">
        <v>280</v>
      </c>
      <c r="D43" s="117" t="s">
        <v>124</v>
      </c>
      <c r="E43" s="117" t="s">
        <v>323</v>
      </c>
      <c r="F43" s="117" t="s">
        <v>312</v>
      </c>
      <c r="G43" s="102">
        <v>900</v>
      </c>
      <c r="H43" s="102">
        <v>900</v>
      </c>
      <c r="I43" s="102">
        <v>900</v>
      </c>
      <c r="J43" s="103"/>
      <c r="K43" s="104"/>
      <c r="L43" s="104"/>
    </row>
    <row r="44" spans="1:12" ht="12.75" customHeight="1" x14ac:dyDescent="0.2">
      <c r="A44" s="117" t="s">
        <v>278</v>
      </c>
      <c r="B44" s="117" t="s">
        <v>279</v>
      </c>
      <c r="C44" s="117" t="s">
        <v>280</v>
      </c>
      <c r="D44" s="117" t="s">
        <v>124</v>
      </c>
      <c r="E44" s="117" t="s">
        <v>393</v>
      </c>
      <c r="F44" s="117" t="s">
        <v>312</v>
      </c>
      <c r="G44" s="102">
        <v>100</v>
      </c>
      <c r="H44" s="102">
        <v>100</v>
      </c>
      <c r="I44" s="102">
        <v>100</v>
      </c>
      <c r="J44" s="103"/>
      <c r="K44" s="104"/>
      <c r="L44" s="104"/>
    </row>
    <row r="45" spans="1:12" ht="14.25" customHeight="1" x14ac:dyDescent="0.2">
      <c r="A45" s="308" t="s">
        <v>401</v>
      </c>
      <c r="B45" s="309"/>
      <c r="C45" s="309"/>
      <c r="D45" s="309"/>
      <c r="E45" s="309"/>
      <c r="F45" s="309"/>
      <c r="G45" s="309"/>
      <c r="H45" s="309"/>
      <c r="I45" s="309"/>
      <c r="J45" s="90"/>
      <c r="K45" s="90"/>
      <c r="L45" s="90"/>
    </row>
    <row r="46" spans="1:12" ht="14.25" customHeight="1" x14ac:dyDescent="0.2">
      <c r="A46" s="295" t="s">
        <v>277</v>
      </c>
      <c r="B46" s="296"/>
      <c r="C46" s="296"/>
      <c r="D46" s="296"/>
      <c r="E46" s="296"/>
      <c r="F46" s="296"/>
      <c r="G46" s="101">
        <v>33000</v>
      </c>
      <c r="H46" s="101">
        <v>33000</v>
      </c>
      <c r="I46" s="101">
        <v>33000</v>
      </c>
      <c r="J46" s="99"/>
      <c r="K46" s="100"/>
      <c r="L46" s="100"/>
    </row>
    <row r="47" spans="1:12" ht="14.25" customHeight="1" x14ac:dyDescent="0.2">
      <c r="A47" s="116" t="s">
        <v>398</v>
      </c>
      <c r="B47" s="310" t="s">
        <v>288</v>
      </c>
      <c r="C47" s="311"/>
      <c r="D47" s="116" t="s">
        <v>288</v>
      </c>
      <c r="E47" s="116" t="s">
        <v>270</v>
      </c>
      <c r="F47" s="116" t="s">
        <v>389</v>
      </c>
      <c r="G47" s="102"/>
      <c r="H47" s="102"/>
      <c r="I47" s="102"/>
      <c r="J47" s="103"/>
      <c r="K47" s="104"/>
      <c r="L47" s="104"/>
    </row>
    <row r="48" spans="1:12" ht="14.25" customHeight="1" x14ac:dyDescent="0.2">
      <c r="A48" s="117" t="s">
        <v>278</v>
      </c>
      <c r="B48" s="293" t="s">
        <v>288</v>
      </c>
      <c r="C48" s="294"/>
      <c r="D48" s="117" t="s">
        <v>288</v>
      </c>
      <c r="E48" s="117" t="s">
        <v>84</v>
      </c>
      <c r="F48" s="117" t="s">
        <v>283</v>
      </c>
      <c r="G48" s="102">
        <v>33000</v>
      </c>
      <c r="H48" s="102">
        <v>33000</v>
      </c>
      <c r="I48" s="102">
        <v>33000</v>
      </c>
      <c r="J48" s="103"/>
      <c r="K48" s="104"/>
      <c r="L48" s="104"/>
    </row>
    <row r="49" spans="1:12" ht="19.5" customHeight="1" x14ac:dyDescent="0.2">
      <c r="A49" s="295" t="s">
        <v>291</v>
      </c>
      <c r="B49" s="296"/>
      <c r="C49" s="296"/>
      <c r="D49" s="296"/>
      <c r="E49" s="296"/>
      <c r="F49" s="296"/>
      <c r="G49" s="101">
        <v>33000</v>
      </c>
      <c r="H49" s="101">
        <v>33000</v>
      </c>
      <c r="I49" s="101">
        <v>33000</v>
      </c>
      <c r="J49" s="99"/>
      <c r="K49" s="100"/>
      <c r="L49" s="100"/>
    </row>
    <row r="50" spans="1:12" ht="14.25" customHeight="1" x14ac:dyDescent="0.2">
      <c r="A50" s="116" t="s">
        <v>398</v>
      </c>
      <c r="B50" s="116" t="s">
        <v>390</v>
      </c>
      <c r="C50" s="116" t="s">
        <v>391</v>
      </c>
      <c r="D50" s="116" t="s">
        <v>392</v>
      </c>
      <c r="E50" s="116" t="s">
        <v>270</v>
      </c>
      <c r="F50" s="116" t="s">
        <v>389</v>
      </c>
      <c r="G50" s="102"/>
      <c r="H50" s="102"/>
      <c r="I50" s="102"/>
      <c r="J50" s="103"/>
      <c r="K50" s="104"/>
      <c r="L50" s="104"/>
    </row>
    <row r="51" spans="1:12" ht="14.25" customHeight="1" x14ac:dyDescent="0.2">
      <c r="A51" s="117" t="s">
        <v>278</v>
      </c>
      <c r="B51" s="117" t="s">
        <v>279</v>
      </c>
      <c r="C51" s="117" t="s">
        <v>280</v>
      </c>
      <c r="D51" s="117" t="s">
        <v>154</v>
      </c>
      <c r="E51" s="117" t="s">
        <v>378</v>
      </c>
      <c r="F51" s="117" t="s">
        <v>283</v>
      </c>
      <c r="G51" s="102">
        <v>33000</v>
      </c>
      <c r="H51" s="102">
        <v>33000</v>
      </c>
      <c r="I51" s="102">
        <v>33000</v>
      </c>
      <c r="J51" s="103"/>
      <c r="K51" s="104"/>
      <c r="L51" s="104"/>
    </row>
    <row r="52" spans="1:12" x14ac:dyDescent="0.2">
      <c r="A52" s="295" t="s">
        <v>413</v>
      </c>
      <c r="B52" s="296"/>
      <c r="C52" s="296"/>
      <c r="D52" s="296"/>
      <c r="E52" s="296"/>
      <c r="F52" s="296"/>
      <c r="G52" s="98">
        <v>0</v>
      </c>
      <c r="H52" s="98">
        <v>0</v>
      </c>
      <c r="I52" s="98">
        <v>0</v>
      </c>
      <c r="J52" s="99"/>
      <c r="K52" s="100"/>
      <c r="L52" s="100"/>
    </row>
    <row r="53" spans="1:12" x14ac:dyDescent="0.2">
      <c r="A53" s="105"/>
      <c r="B53" s="105"/>
      <c r="C53" s="105"/>
      <c r="D53" s="105"/>
      <c r="E53" s="105"/>
      <c r="F53" s="105"/>
      <c r="G53" s="105"/>
      <c r="H53" s="105"/>
      <c r="I53" s="105"/>
      <c r="J53" s="91"/>
      <c r="K53" s="91"/>
      <c r="L53" s="91"/>
    </row>
    <row r="54" spans="1:12" ht="14.25" x14ac:dyDescent="0.2">
      <c r="A54" s="106" t="s">
        <v>239</v>
      </c>
      <c r="B54" s="106"/>
      <c r="C54" s="106"/>
      <c r="D54" s="106"/>
      <c r="E54" s="106"/>
      <c r="F54" s="107"/>
      <c r="G54" s="106"/>
      <c r="H54" s="125"/>
      <c r="I54" s="108"/>
      <c r="J54" s="91"/>
      <c r="K54" s="91"/>
      <c r="L54" s="91"/>
    </row>
    <row r="55" spans="1:12" ht="14.25" x14ac:dyDescent="0.2">
      <c r="A55" s="106"/>
      <c r="B55" s="106"/>
      <c r="C55" s="106"/>
      <c r="D55" s="106"/>
      <c r="E55" s="106"/>
      <c r="F55" s="109"/>
      <c r="G55" s="106"/>
      <c r="H55" s="126"/>
      <c r="I55" s="91"/>
      <c r="J55" s="91"/>
      <c r="K55" s="91"/>
      <c r="L55" s="91"/>
    </row>
    <row r="56" spans="1:12" ht="14.25" x14ac:dyDescent="0.2">
      <c r="A56" s="291" t="s">
        <v>293</v>
      </c>
      <c r="B56" s="292"/>
      <c r="C56" s="292"/>
      <c r="D56" s="118"/>
      <c r="E56" s="106"/>
      <c r="F56" s="107"/>
      <c r="G56" s="106"/>
      <c r="H56" s="125"/>
      <c r="I56" s="91"/>
      <c r="J56" s="91"/>
      <c r="K56" s="91"/>
      <c r="L56" s="91"/>
    </row>
    <row r="57" spans="1:12" ht="14.25" x14ac:dyDescent="0.2">
      <c r="A57" s="106"/>
      <c r="B57" s="106"/>
      <c r="C57" s="106"/>
      <c r="D57" s="106"/>
      <c r="E57" s="106"/>
      <c r="F57" s="109"/>
      <c r="G57" s="106"/>
      <c r="H57" s="126"/>
      <c r="I57" s="91"/>
      <c r="J57" s="91"/>
      <c r="K57" s="91"/>
      <c r="L57" s="91"/>
    </row>
    <row r="58" spans="1:12" ht="14.25" x14ac:dyDescent="0.2">
      <c r="A58" s="291" t="s">
        <v>294</v>
      </c>
      <c r="B58" s="292"/>
      <c r="C58" s="292"/>
      <c r="D58" s="118"/>
      <c r="E58" s="106"/>
      <c r="F58" s="107"/>
      <c r="G58" s="106"/>
      <c r="H58" s="125"/>
      <c r="I58" s="91"/>
      <c r="J58" s="91"/>
      <c r="K58" s="91"/>
      <c r="L58" s="91"/>
    </row>
    <row r="59" spans="1:12" ht="14.25" x14ac:dyDescent="0.2">
      <c r="A59" s="106"/>
      <c r="B59" s="106"/>
      <c r="C59" s="106"/>
      <c r="D59" s="106"/>
      <c r="E59" s="106"/>
      <c r="F59" s="109"/>
      <c r="G59" s="106"/>
      <c r="H59" s="126"/>
      <c r="I59" s="91"/>
      <c r="J59" s="91"/>
      <c r="K59" s="91"/>
      <c r="L59" s="91"/>
    </row>
    <row r="60" spans="1:12" ht="14.25" x14ac:dyDescent="0.2">
      <c r="A60" s="289" t="s">
        <v>409</v>
      </c>
      <c r="B60" s="290"/>
      <c r="C60" s="290"/>
      <c r="D60" s="290"/>
      <c r="E60" s="290"/>
      <c r="F60" s="91"/>
      <c r="G60" s="91"/>
      <c r="H60" s="91"/>
      <c r="I60" s="91"/>
      <c r="J60" s="91"/>
      <c r="K60" s="91"/>
      <c r="L60" s="91"/>
    </row>
  </sheetData>
  <mergeCells count="32">
    <mergeCell ref="A12:F12"/>
    <mergeCell ref="J9:K10"/>
    <mergeCell ref="L9:O9"/>
    <mergeCell ref="L10:M10"/>
    <mergeCell ref="B18:C18"/>
    <mergeCell ref="A13:I13"/>
    <mergeCell ref="A14:F14"/>
    <mergeCell ref="A19:F19"/>
    <mergeCell ref="A45:I45"/>
    <mergeCell ref="A46:F46"/>
    <mergeCell ref="B47:C47"/>
    <mergeCell ref="B15:C15"/>
    <mergeCell ref="B16:C16"/>
    <mergeCell ref="B17:C17"/>
    <mergeCell ref="A2:G2"/>
    <mergeCell ref="F4:H4"/>
    <mergeCell ref="F5:H5"/>
    <mergeCell ref="G8:I8"/>
    <mergeCell ref="G9:G10"/>
    <mergeCell ref="H9:H10"/>
    <mergeCell ref="I9:I10"/>
    <mergeCell ref="A6:C6"/>
    <mergeCell ref="A4:E4"/>
    <mergeCell ref="A5:E5"/>
    <mergeCell ref="A8:E11"/>
    <mergeCell ref="F8:F11"/>
    <mergeCell ref="A60:E60"/>
    <mergeCell ref="A56:C56"/>
    <mergeCell ref="A58:C58"/>
    <mergeCell ref="B48:C48"/>
    <mergeCell ref="A49:F49"/>
    <mergeCell ref="A52:F52"/>
  </mergeCells>
  <pageMargins left="0.51180550000000002" right="0.51180550000000002" top="0.74791660000000004" bottom="0.74791660000000004" header="0.3152778" footer="0.3152778"/>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3"/>
  <sheetViews>
    <sheetView showGridLines="0" topLeftCell="A4" zoomScaleSheetLayoutView="100" workbookViewId="0">
      <selection activeCell="B36" sqref="B36"/>
    </sheetView>
  </sheetViews>
  <sheetFormatPr defaultColWidth="9.42578125" defaultRowHeight="12.75" x14ac:dyDescent="0.2"/>
  <cols>
    <col min="1" max="1" width="4.85546875" style="148" customWidth="1"/>
    <col min="2" max="2" width="6.140625" style="148" customWidth="1"/>
    <col min="3" max="3" width="7.5703125" style="148" customWidth="1"/>
    <col min="4" max="4" width="5" style="148" customWidth="1"/>
    <col min="5" max="5" width="5.7109375" style="148" customWidth="1"/>
    <col min="6" max="6" width="8.5703125" style="148" customWidth="1"/>
    <col min="7" max="9" width="11.28515625" style="148" customWidth="1"/>
    <col min="10" max="10" width="11.140625" style="148" customWidth="1"/>
    <col min="11" max="11" width="6.85546875" style="148" customWidth="1"/>
    <col min="12" max="16384" width="9.42578125" style="148"/>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462</v>
      </c>
      <c r="K2" s="15"/>
    </row>
    <row r="3" spans="1:11" ht="54.2" customHeight="1" x14ac:dyDescent="0.25">
      <c r="A3" s="321" t="s">
        <v>263</v>
      </c>
      <c r="B3" s="322"/>
      <c r="C3" s="322"/>
      <c r="D3" s="322"/>
      <c r="E3" s="322"/>
      <c r="F3" s="322"/>
      <c r="G3" s="325" t="s">
        <v>463</v>
      </c>
      <c r="H3" s="326"/>
      <c r="I3" s="326"/>
      <c r="J3" s="20" t="s">
        <v>259</v>
      </c>
      <c r="K3" s="15"/>
    </row>
    <row r="4" spans="1:11" ht="40.700000000000003" customHeight="1" x14ac:dyDescent="0.25">
      <c r="A4" s="321" t="s">
        <v>265</v>
      </c>
      <c r="B4" s="322"/>
      <c r="C4" s="322"/>
      <c r="D4" s="322"/>
      <c r="E4" s="322"/>
      <c r="F4" s="322"/>
      <c r="G4" s="315" t="s">
        <v>430</v>
      </c>
      <c r="H4" s="316"/>
      <c r="I4" s="316"/>
      <c r="J4" s="20" t="s">
        <v>441</v>
      </c>
      <c r="K4" s="15"/>
    </row>
    <row r="5" spans="1:11" ht="54.2" customHeight="1" x14ac:dyDescent="0.25">
      <c r="A5" s="321" t="s">
        <v>266</v>
      </c>
      <c r="B5" s="322"/>
      <c r="C5" s="322"/>
      <c r="D5" s="322"/>
      <c r="E5" s="322"/>
      <c r="F5" s="322"/>
      <c r="G5" s="315" t="s">
        <v>296</v>
      </c>
      <c r="H5" s="316"/>
      <c r="I5" s="316"/>
      <c r="J5" s="20" t="s">
        <v>12</v>
      </c>
      <c r="K5" s="15"/>
    </row>
    <row r="6" spans="1:11" ht="12.75" customHeight="1" x14ac:dyDescent="0.25">
      <c r="A6" s="321" t="s">
        <v>268</v>
      </c>
      <c r="B6" s="322"/>
      <c r="C6" s="322"/>
      <c r="D6" s="149"/>
      <c r="E6" s="149"/>
      <c r="F6" s="149"/>
      <c r="G6" s="21"/>
      <c r="H6" s="21"/>
      <c r="I6" s="22"/>
      <c r="J6" s="23">
        <v>383</v>
      </c>
      <c r="K6" s="15"/>
    </row>
    <row r="7" spans="1:11" ht="12.75" customHeight="1" x14ac:dyDescent="0.25">
      <c r="A7" s="24"/>
      <c r="B7" s="24"/>
      <c r="C7" s="24"/>
      <c r="D7" s="24"/>
      <c r="E7" s="24"/>
      <c r="F7" s="24"/>
      <c r="G7" s="24"/>
      <c r="H7" s="24"/>
      <c r="I7" s="24"/>
      <c r="J7" s="25"/>
      <c r="K7" s="15"/>
    </row>
    <row r="8" spans="1:11" ht="27" customHeight="1" x14ac:dyDescent="0.25">
      <c r="A8" s="327" t="s">
        <v>269</v>
      </c>
      <c r="B8" s="328"/>
      <c r="C8" s="328"/>
      <c r="D8" s="328"/>
      <c r="E8" s="150" t="s">
        <v>270</v>
      </c>
      <c r="F8" s="150" t="s">
        <v>271</v>
      </c>
      <c r="G8" s="150" t="s">
        <v>272</v>
      </c>
      <c r="H8" s="150" t="s">
        <v>464</v>
      </c>
      <c r="I8" s="150" t="s">
        <v>465</v>
      </c>
      <c r="J8" s="150" t="s">
        <v>466</v>
      </c>
      <c r="K8" s="15"/>
    </row>
    <row r="9" spans="1:11" ht="12.75" customHeight="1" x14ac:dyDescent="0.25">
      <c r="A9" s="319" t="s">
        <v>276</v>
      </c>
      <c r="B9" s="320"/>
      <c r="C9" s="320"/>
      <c r="D9" s="320"/>
      <c r="E9" s="320"/>
      <c r="F9" s="320"/>
      <c r="G9" s="320"/>
      <c r="H9" s="26">
        <v>0</v>
      </c>
      <c r="I9" s="26">
        <v>0</v>
      </c>
      <c r="J9" s="26">
        <v>0</v>
      </c>
      <c r="K9" s="15"/>
    </row>
    <row r="10" spans="1:11" ht="12.75" customHeight="1" x14ac:dyDescent="0.25">
      <c r="A10" s="319" t="s">
        <v>277</v>
      </c>
      <c r="B10" s="320"/>
      <c r="C10" s="320"/>
      <c r="D10" s="320"/>
      <c r="E10" s="320"/>
      <c r="F10" s="320"/>
      <c r="G10" s="320"/>
      <c r="H10" s="27">
        <v>349554.91</v>
      </c>
      <c r="I10" s="27">
        <v>184214.91</v>
      </c>
      <c r="J10" s="27">
        <v>184214.91</v>
      </c>
      <c r="K10" s="15"/>
    </row>
    <row r="11" spans="1:11" ht="12.75" customHeight="1" x14ac:dyDescent="0.25">
      <c r="A11" s="152" t="s">
        <v>278</v>
      </c>
      <c r="B11" s="152" t="s">
        <v>436</v>
      </c>
      <c r="C11" s="152" t="s">
        <v>280</v>
      </c>
      <c r="D11" s="152" t="s">
        <v>154</v>
      </c>
      <c r="E11" s="152" t="s">
        <v>378</v>
      </c>
      <c r="F11" s="152" t="s">
        <v>442</v>
      </c>
      <c r="G11" s="152" t="s">
        <v>298</v>
      </c>
      <c r="H11" s="28">
        <v>0</v>
      </c>
      <c r="I11" s="28">
        <v>0</v>
      </c>
      <c r="J11" s="28">
        <v>0</v>
      </c>
      <c r="K11" s="15"/>
    </row>
    <row r="12" spans="1:11" ht="12.75" customHeight="1" x14ac:dyDescent="0.25">
      <c r="A12" s="152" t="s">
        <v>278</v>
      </c>
      <c r="B12" s="152" t="s">
        <v>279</v>
      </c>
      <c r="C12" s="152" t="s">
        <v>280</v>
      </c>
      <c r="D12" s="152" t="s">
        <v>154</v>
      </c>
      <c r="E12" s="152" t="s">
        <v>282</v>
      </c>
      <c r="F12" s="152" t="s">
        <v>301</v>
      </c>
      <c r="G12" s="152" t="s">
        <v>298</v>
      </c>
      <c r="H12" s="28">
        <v>0</v>
      </c>
      <c r="I12" s="28">
        <v>0</v>
      </c>
      <c r="J12" s="28">
        <v>0</v>
      </c>
      <c r="K12" s="15"/>
    </row>
    <row r="13" spans="1:11" ht="12.75" customHeight="1" x14ac:dyDescent="0.25">
      <c r="A13" s="152" t="s">
        <v>278</v>
      </c>
      <c r="B13" s="152" t="s">
        <v>279</v>
      </c>
      <c r="C13" s="152" t="s">
        <v>280</v>
      </c>
      <c r="D13" s="152" t="s">
        <v>154</v>
      </c>
      <c r="E13" s="152" t="s">
        <v>282</v>
      </c>
      <c r="F13" s="152" t="s">
        <v>302</v>
      </c>
      <c r="G13" s="152" t="s">
        <v>298</v>
      </c>
      <c r="H13" s="28">
        <v>0</v>
      </c>
      <c r="I13" s="28">
        <v>0</v>
      </c>
      <c r="J13" s="28">
        <v>0</v>
      </c>
      <c r="K13" s="15"/>
    </row>
    <row r="14" spans="1:11" ht="12.75" customHeight="1" x14ac:dyDescent="0.25">
      <c r="A14" s="152" t="s">
        <v>278</v>
      </c>
      <c r="B14" s="152" t="s">
        <v>279</v>
      </c>
      <c r="C14" s="152" t="s">
        <v>280</v>
      </c>
      <c r="D14" s="152" t="s">
        <v>154</v>
      </c>
      <c r="E14" s="152" t="s">
        <v>378</v>
      </c>
      <c r="F14" s="152" t="s">
        <v>477</v>
      </c>
      <c r="G14" s="152" t="s">
        <v>298</v>
      </c>
      <c r="H14" s="28">
        <v>0</v>
      </c>
      <c r="I14" s="28">
        <v>0</v>
      </c>
      <c r="J14" s="28">
        <v>0</v>
      </c>
      <c r="K14" s="15"/>
    </row>
    <row r="15" spans="1:11" ht="12.75" customHeight="1" x14ac:dyDescent="0.25">
      <c r="A15" s="152" t="s">
        <v>278</v>
      </c>
      <c r="B15" s="152" t="s">
        <v>279</v>
      </c>
      <c r="C15" s="152" t="s">
        <v>280</v>
      </c>
      <c r="D15" s="152" t="s">
        <v>154</v>
      </c>
      <c r="E15" s="152" t="s">
        <v>378</v>
      </c>
      <c r="F15" s="152" t="s">
        <v>443</v>
      </c>
      <c r="G15" s="152" t="s">
        <v>298</v>
      </c>
      <c r="H15" s="28">
        <v>0</v>
      </c>
      <c r="I15" s="28">
        <v>0</v>
      </c>
      <c r="J15" s="28">
        <v>0</v>
      </c>
      <c r="K15" s="15"/>
    </row>
    <row r="16" spans="1:11" ht="12.75" customHeight="1" x14ac:dyDescent="0.25">
      <c r="A16" s="152" t="s">
        <v>278</v>
      </c>
      <c r="B16" s="152" t="s">
        <v>447</v>
      </c>
      <c r="C16" s="152" t="s">
        <v>280</v>
      </c>
      <c r="D16" s="152" t="s">
        <v>154</v>
      </c>
      <c r="E16" s="152" t="s">
        <v>378</v>
      </c>
      <c r="F16" s="152" t="s">
        <v>478</v>
      </c>
      <c r="G16" s="152" t="s">
        <v>479</v>
      </c>
      <c r="H16" s="28">
        <v>0</v>
      </c>
      <c r="I16" s="28">
        <v>0</v>
      </c>
      <c r="J16" s="28">
        <v>0</v>
      </c>
      <c r="K16" s="15"/>
    </row>
    <row r="17" spans="1:11" ht="12.75" customHeight="1" x14ac:dyDescent="0.25">
      <c r="A17" s="152" t="s">
        <v>278</v>
      </c>
      <c r="B17" s="152" t="s">
        <v>447</v>
      </c>
      <c r="C17" s="152" t="s">
        <v>280</v>
      </c>
      <c r="D17" s="152" t="s">
        <v>154</v>
      </c>
      <c r="E17" s="152" t="s">
        <v>287</v>
      </c>
      <c r="F17" s="152" t="s">
        <v>478</v>
      </c>
      <c r="G17" s="152" t="s">
        <v>479</v>
      </c>
      <c r="H17" s="28">
        <v>0</v>
      </c>
      <c r="I17" s="28">
        <v>0</v>
      </c>
      <c r="J17" s="28">
        <v>0</v>
      </c>
      <c r="K17" s="15"/>
    </row>
    <row r="18" spans="1:11" ht="12.75" customHeight="1" x14ac:dyDescent="0.25">
      <c r="A18" s="152" t="s">
        <v>278</v>
      </c>
      <c r="B18" s="317" t="s">
        <v>288</v>
      </c>
      <c r="C18" s="318"/>
      <c r="D18" s="152" t="s">
        <v>288</v>
      </c>
      <c r="E18" s="152" t="s">
        <v>305</v>
      </c>
      <c r="F18" s="152" t="s">
        <v>477</v>
      </c>
      <c r="G18" s="152" t="s">
        <v>298</v>
      </c>
      <c r="H18" s="28">
        <v>2947.61</v>
      </c>
      <c r="I18" s="28">
        <v>2947.61</v>
      </c>
      <c r="J18" s="28">
        <v>2947.61</v>
      </c>
      <c r="K18" s="15"/>
    </row>
    <row r="19" spans="1:11" ht="12.75" customHeight="1" x14ac:dyDescent="0.25">
      <c r="A19" s="152" t="s">
        <v>278</v>
      </c>
      <c r="B19" s="317" t="s">
        <v>288</v>
      </c>
      <c r="C19" s="318"/>
      <c r="D19" s="152" t="s">
        <v>288</v>
      </c>
      <c r="E19" s="152" t="s">
        <v>305</v>
      </c>
      <c r="F19" s="152" t="s">
        <v>478</v>
      </c>
      <c r="G19" s="152" t="s">
        <v>479</v>
      </c>
      <c r="H19" s="28">
        <v>38646.300000000003</v>
      </c>
      <c r="I19" s="28">
        <v>38646.300000000003</v>
      </c>
      <c r="J19" s="28">
        <v>38646.300000000003</v>
      </c>
      <c r="K19" s="15"/>
    </row>
    <row r="20" spans="1:11" ht="12.75" customHeight="1" x14ac:dyDescent="0.25">
      <c r="A20" s="152" t="s">
        <v>278</v>
      </c>
      <c r="B20" s="317" t="s">
        <v>288</v>
      </c>
      <c r="C20" s="318"/>
      <c r="D20" s="152" t="s">
        <v>288</v>
      </c>
      <c r="E20" s="152" t="s">
        <v>305</v>
      </c>
      <c r="F20" s="152" t="s">
        <v>442</v>
      </c>
      <c r="G20" s="152" t="s">
        <v>298</v>
      </c>
      <c r="H20" s="28">
        <v>57435</v>
      </c>
      <c r="I20" s="28">
        <v>57435</v>
      </c>
      <c r="J20" s="28">
        <v>57435</v>
      </c>
      <c r="K20" s="15"/>
    </row>
    <row r="21" spans="1:11" ht="12.75" customHeight="1" x14ac:dyDescent="0.25">
      <c r="A21" s="152" t="s">
        <v>278</v>
      </c>
      <c r="B21" s="317" t="s">
        <v>288</v>
      </c>
      <c r="C21" s="318"/>
      <c r="D21" s="152" t="s">
        <v>288</v>
      </c>
      <c r="E21" s="152" t="s">
        <v>305</v>
      </c>
      <c r="F21" s="152" t="s">
        <v>301</v>
      </c>
      <c r="G21" s="152" t="s">
        <v>298</v>
      </c>
      <c r="H21" s="28">
        <v>136900</v>
      </c>
      <c r="I21" s="28">
        <v>0</v>
      </c>
      <c r="J21" s="28">
        <v>0</v>
      </c>
      <c r="K21" s="15"/>
    </row>
    <row r="22" spans="1:11" ht="12.75" customHeight="1" x14ac:dyDescent="0.25">
      <c r="A22" s="152" t="s">
        <v>278</v>
      </c>
      <c r="B22" s="317" t="s">
        <v>288</v>
      </c>
      <c r="C22" s="318"/>
      <c r="D22" s="152" t="s">
        <v>288</v>
      </c>
      <c r="E22" s="152" t="s">
        <v>305</v>
      </c>
      <c r="F22" s="152" t="s">
        <v>302</v>
      </c>
      <c r="G22" s="152" t="s">
        <v>298</v>
      </c>
      <c r="H22" s="28">
        <v>28440</v>
      </c>
      <c r="I22" s="28">
        <v>0</v>
      </c>
      <c r="J22" s="28">
        <v>0</v>
      </c>
      <c r="K22" s="15"/>
    </row>
    <row r="23" spans="1:11" ht="12.75" customHeight="1" x14ac:dyDescent="0.25">
      <c r="A23" s="152" t="s">
        <v>278</v>
      </c>
      <c r="B23" s="317" t="s">
        <v>288</v>
      </c>
      <c r="C23" s="318"/>
      <c r="D23" s="152" t="s">
        <v>288</v>
      </c>
      <c r="E23" s="152" t="s">
        <v>305</v>
      </c>
      <c r="F23" s="152" t="s">
        <v>443</v>
      </c>
      <c r="G23" s="152" t="s">
        <v>298</v>
      </c>
      <c r="H23" s="28">
        <v>16440</v>
      </c>
      <c r="I23" s="28">
        <v>16440</v>
      </c>
      <c r="J23" s="28">
        <v>16440</v>
      </c>
      <c r="K23" s="15"/>
    </row>
    <row r="24" spans="1:11" ht="12.75" customHeight="1" x14ac:dyDescent="0.25">
      <c r="A24" s="152" t="s">
        <v>278</v>
      </c>
      <c r="B24" s="317" t="s">
        <v>288</v>
      </c>
      <c r="C24" s="318"/>
      <c r="D24" s="152" t="s">
        <v>288</v>
      </c>
      <c r="E24" s="152" t="s">
        <v>305</v>
      </c>
      <c r="F24" s="152" t="s">
        <v>306</v>
      </c>
      <c r="G24" s="152" t="s">
        <v>307</v>
      </c>
      <c r="H24" s="28">
        <v>68746</v>
      </c>
      <c r="I24" s="28">
        <v>68746</v>
      </c>
      <c r="J24" s="28">
        <v>68746</v>
      </c>
      <c r="K24" s="15"/>
    </row>
    <row r="25" spans="1:11" ht="12.75" customHeight="1" x14ac:dyDescent="0.25">
      <c r="A25" s="319" t="s">
        <v>291</v>
      </c>
      <c r="B25" s="320"/>
      <c r="C25" s="320"/>
      <c r="D25" s="320"/>
      <c r="E25" s="320"/>
      <c r="F25" s="320"/>
      <c r="G25" s="320"/>
      <c r="H25" s="27">
        <v>349554.91</v>
      </c>
      <c r="I25" s="27">
        <v>184214.91</v>
      </c>
      <c r="J25" s="27">
        <v>184214.91</v>
      </c>
      <c r="K25" s="15"/>
    </row>
    <row r="26" spans="1:11" ht="12.75" customHeight="1" x14ac:dyDescent="0.25">
      <c r="A26" s="152" t="s">
        <v>278</v>
      </c>
      <c r="B26" s="152" t="s">
        <v>436</v>
      </c>
      <c r="C26" s="152" t="s">
        <v>280</v>
      </c>
      <c r="D26" s="152" t="s">
        <v>154</v>
      </c>
      <c r="E26" s="152" t="s">
        <v>378</v>
      </c>
      <c r="F26" s="152" t="s">
        <v>442</v>
      </c>
      <c r="G26" s="152" t="s">
        <v>298</v>
      </c>
      <c r="H26" s="28">
        <v>57435</v>
      </c>
      <c r="I26" s="28">
        <v>57435</v>
      </c>
      <c r="J26" s="28">
        <v>57435</v>
      </c>
      <c r="K26" s="15"/>
    </row>
    <row r="27" spans="1:11" ht="12.75" customHeight="1" x14ac:dyDescent="0.25">
      <c r="A27" s="152" t="s">
        <v>278</v>
      </c>
      <c r="B27" s="152" t="s">
        <v>279</v>
      </c>
      <c r="C27" s="152" t="s">
        <v>280</v>
      </c>
      <c r="D27" s="152" t="s">
        <v>68</v>
      </c>
      <c r="E27" s="152" t="s">
        <v>308</v>
      </c>
      <c r="F27" s="152" t="s">
        <v>306</v>
      </c>
      <c r="G27" s="152" t="s">
        <v>307</v>
      </c>
      <c r="H27" s="28">
        <v>52800</v>
      </c>
      <c r="I27" s="28">
        <v>52800</v>
      </c>
      <c r="J27" s="28">
        <v>52800</v>
      </c>
      <c r="K27" s="15"/>
    </row>
    <row r="28" spans="1:11" ht="12.75" customHeight="1" x14ac:dyDescent="0.25">
      <c r="A28" s="152" t="s">
        <v>278</v>
      </c>
      <c r="B28" s="152" t="s">
        <v>279</v>
      </c>
      <c r="C28" s="152" t="s">
        <v>280</v>
      </c>
      <c r="D28" s="152" t="s">
        <v>77</v>
      </c>
      <c r="E28" s="152" t="s">
        <v>309</v>
      </c>
      <c r="F28" s="152" t="s">
        <v>306</v>
      </c>
      <c r="G28" s="152" t="s">
        <v>307</v>
      </c>
      <c r="H28" s="28">
        <v>15946</v>
      </c>
      <c r="I28" s="28">
        <v>15946</v>
      </c>
      <c r="J28" s="28">
        <v>15946</v>
      </c>
      <c r="K28" s="15"/>
    </row>
    <row r="29" spans="1:11" ht="12.75" customHeight="1" x14ac:dyDescent="0.25">
      <c r="A29" s="152" t="s">
        <v>278</v>
      </c>
      <c r="B29" s="152" t="s">
        <v>279</v>
      </c>
      <c r="C29" s="152" t="s">
        <v>280</v>
      </c>
      <c r="D29" s="152" t="s">
        <v>154</v>
      </c>
      <c r="E29" s="152" t="s">
        <v>282</v>
      </c>
      <c r="F29" s="152" t="s">
        <v>301</v>
      </c>
      <c r="G29" s="152" t="s">
        <v>298</v>
      </c>
      <c r="H29" s="28">
        <v>136900</v>
      </c>
      <c r="I29" s="28">
        <v>0</v>
      </c>
      <c r="J29" s="28">
        <v>0</v>
      </c>
      <c r="K29" s="15"/>
    </row>
    <row r="30" spans="1:11" ht="12.75" customHeight="1" x14ac:dyDescent="0.25">
      <c r="A30" s="152" t="s">
        <v>278</v>
      </c>
      <c r="B30" s="152" t="s">
        <v>279</v>
      </c>
      <c r="C30" s="152" t="s">
        <v>280</v>
      </c>
      <c r="D30" s="152" t="s">
        <v>154</v>
      </c>
      <c r="E30" s="152" t="s">
        <v>282</v>
      </c>
      <c r="F30" s="152" t="s">
        <v>302</v>
      </c>
      <c r="G30" s="152" t="s">
        <v>298</v>
      </c>
      <c r="H30" s="28">
        <v>28440</v>
      </c>
      <c r="I30" s="28">
        <v>0</v>
      </c>
      <c r="J30" s="28">
        <v>0</v>
      </c>
      <c r="K30" s="15"/>
    </row>
    <row r="31" spans="1:11" ht="12.75" customHeight="1" x14ac:dyDescent="0.25">
      <c r="A31" s="152" t="s">
        <v>278</v>
      </c>
      <c r="B31" s="152" t="s">
        <v>279</v>
      </c>
      <c r="C31" s="152" t="s">
        <v>280</v>
      </c>
      <c r="D31" s="152" t="s">
        <v>154</v>
      </c>
      <c r="E31" s="152" t="s">
        <v>378</v>
      </c>
      <c r="F31" s="152" t="s">
        <v>477</v>
      </c>
      <c r="G31" s="152" t="s">
        <v>298</v>
      </c>
      <c r="H31" s="28">
        <v>2947.61</v>
      </c>
      <c r="I31" s="28">
        <v>2947.61</v>
      </c>
      <c r="J31" s="28">
        <v>2947.61</v>
      </c>
      <c r="K31" s="15"/>
    </row>
    <row r="32" spans="1:11" ht="12.75" customHeight="1" x14ac:dyDescent="0.25">
      <c r="A32" s="152" t="s">
        <v>278</v>
      </c>
      <c r="B32" s="152" t="s">
        <v>279</v>
      </c>
      <c r="C32" s="152" t="s">
        <v>280</v>
      </c>
      <c r="D32" s="152" t="s">
        <v>154</v>
      </c>
      <c r="E32" s="152" t="s">
        <v>378</v>
      </c>
      <c r="F32" s="152" t="s">
        <v>443</v>
      </c>
      <c r="G32" s="152" t="s">
        <v>298</v>
      </c>
      <c r="H32" s="28">
        <v>16440</v>
      </c>
      <c r="I32" s="28">
        <v>16440</v>
      </c>
      <c r="J32" s="28">
        <v>16440</v>
      </c>
      <c r="K32" s="15"/>
    </row>
    <row r="33" spans="1:11" ht="12.75" customHeight="1" x14ac:dyDescent="0.25">
      <c r="A33" s="152" t="s">
        <v>278</v>
      </c>
      <c r="B33" s="152" t="s">
        <v>447</v>
      </c>
      <c r="C33" s="152" t="s">
        <v>280</v>
      </c>
      <c r="D33" s="152" t="s">
        <v>154</v>
      </c>
      <c r="E33" s="152" t="s">
        <v>378</v>
      </c>
      <c r="F33" s="152" t="s">
        <v>478</v>
      </c>
      <c r="G33" s="152" t="s">
        <v>479</v>
      </c>
      <c r="H33" s="28">
        <v>35133</v>
      </c>
      <c r="I33" s="28">
        <v>35133</v>
      </c>
      <c r="J33" s="28">
        <v>35133</v>
      </c>
      <c r="K33" s="15"/>
    </row>
    <row r="34" spans="1:11" ht="12.75" customHeight="1" x14ac:dyDescent="0.25">
      <c r="A34" s="152" t="s">
        <v>278</v>
      </c>
      <c r="B34" s="152" t="s">
        <v>447</v>
      </c>
      <c r="C34" s="152" t="s">
        <v>280</v>
      </c>
      <c r="D34" s="152" t="s">
        <v>154</v>
      </c>
      <c r="E34" s="152" t="s">
        <v>287</v>
      </c>
      <c r="F34" s="152" t="s">
        <v>478</v>
      </c>
      <c r="G34" s="152" t="s">
        <v>479</v>
      </c>
      <c r="H34" s="28">
        <v>3513.3</v>
      </c>
      <c r="I34" s="28">
        <v>3513.3</v>
      </c>
      <c r="J34" s="28">
        <v>3513.3</v>
      </c>
      <c r="K34" s="15"/>
    </row>
    <row r="35" spans="1:11" ht="12.75" customHeight="1" x14ac:dyDescent="0.25">
      <c r="A35" s="319" t="s">
        <v>475</v>
      </c>
      <c r="B35" s="320"/>
      <c r="C35" s="320"/>
      <c r="D35" s="320"/>
      <c r="E35" s="320"/>
      <c r="F35" s="320"/>
      <c r="G35" s="320"/>
      <c r="H35" s="26">
        <v>0</v>
      </c>
      <c r="I35" s="26">
        <v>0</v>
      </c>
      <c r="J35" s="26">
        <v>0</v>
      </c>
      <c r="K35" s="15"/>
    </row>
    <row r="36" spans="1:11" ht="12.75" customHeight="1" x14ac:dyDescent="0.25">
      <c r="A36" s="29"/>
      <c r="B36" s="29"/>
      <c r="C36" s="29"/>
      <c r="D36" s="29"/>
      <c r="E36" s="29"/>
      <c r="F36" s="29"/>
      <c r="G36" s="29"/>
      <c r="H36" s="29"/>
      <c r="I36" s="29"/>
      <c r="J36" s="29"/>
      <c r="K36" s="15"/>
    </row>
    <row r="37" spans="1:11" ht="14.25" customHeight="1" x14ac:dyDescent="0.25">
      <c r="A37" s="30" t="s">
        <v>239</v>
      </c>
      <c r="B37" s="30"/>
      <c r="C37" s="30"/>
      <c r="D37" s="30"/>
      <c r="E37" s="30"/>
      <c r="F37" s="31"/>
      <c r="G37" s="31"/>
      <c r="H37" s="32"/>
      <c r="I37" s="24"/>
      <c r="J37" s="33"/>
      <c r="K37" s="15"/>
    </row>
    <row r="38" spans="1:11" ht="14.25" customHeight="1" x14ac:dyDescent="0.25">
      <c r="A38" s="30"/>
      <c r="B38" s="30"/>
      <c r="C38" s="30"/>
      <c r="D38" s="30"/>
      <c r="E38" s="30"/>
      <c r="F38" s="34"/>
      <c r="G38" s="34" t="s">
        <v>17</v>
      </c>
      <c r="H38" s="35"/>
      <c r="I38" s="36"/>
      <c r="J38" s="33"/>
      <c r="K38" s="15"/>
    </row>
    <row r="39" spans="1:11" ht="14.25" customHeight="1" x14ac:dyDescent="0.25">
      <c r="A39" s="331" t="s">
        <v>293</v>
      </c>
      <c r="B39" s="332"/>
      <c r="C39" s="332"/>
      <c r="D39" s="151"/>
      <c r="E39" s="30"/>
      <c r="F39" s="31"/>
      <c r="G39" s="31"/>
      <c r="H39" s="30"/>
      <c r="I39" s="37"/>
      <c r="J39" s="33"/>
      <c r="K39" s="15"/>
    </row>
    <row r="40" spans="1:11" ht="14.25" customHeight="1" x14ac:dyDescent="0.25">
      <c r="A40" s="30"/>
      <c r="B40" s="30"/>
      <c r="C40" s="30"/>
      <c r="D40" s="30"/>
      <c r="E40" s="30"/>
      <c r="F40" s="34"/>
      <c r="G40" s="34" t="s">
        <v>17</v>
      </c>
      <c r="H40" s="30"/>
      <c r="I40" s="36"/>
      <c r="J40" s="33"/>
      <c r="K40" s="15"/>
    </row>
    <row r="41" spans="1:11" ht="60.75" customHeight="1" x14ac:dyDescent="0.25">
      <c r="A41" s="331" t="s">
        <v>294</v>
      </c>
      <c r="B41" s="332"/>
      <c r="C41" s="332"/>
      <c r="D41" s="151"/>
      <c r="E41" s="30"/>
      <c r="F41" s="31"/>
      <c r="G41" s="31"/>
      <c r="H41" s="30"/>
      <c r="I41" s="37"/>
      <c r="J41" s="33"/>
      <c r="K41" s="15"/>
    </row>
    <row r="42" spans="1:11" ht="14.25" customHeight="1" x14ac:dyDescent="0.25">
      <c r="A42" s="30"/>
      <c r="B42" s="30"/>
      <c r="C42" s="30"/>
      <c r="D42" s="30"/>
      <c r="E42" s="30"/>
      <c r="F42" s="34"/>
      <c r="G42" s="34" t="s">
        <v>17</v>
      </c>
      <c r="H42" s="30"/>
      <c r="I42" s="36"/>
      <c r="J42" s="33"/>
      <c r="K42" s="15"/>
    </row>
    <row r="43" spans="1:11" ht="14.25" customHeight="1" x14ac:dyDescent="0.25">
      <c r="A43" s="329" t="s">
        <v>476</v>
      </c>
      <c r="B43" s="330"/>
      <c r="C43" s="330"/>
      <c r="D43" s="330"/>
      <c r="E43" s="330"/>
      <c r="F43" s="33"/>
      <c r="G43" s="33"/>
      <c r="H43" s="33"/>
      <c r="I43" s="33"/>
      <c r="J43" s="33"/>
      <c r="K43" s="15"/>
    </row>
    <row r="56" ht="12.75" customHeight="1" x14ac:dyDescent="0.2"/>
    <row r="57" ht="14.25" customHeight="1" x14ac:dyDescent="0.2"/>
    <row r="58" ht="14.25" customHeight="1" x14ac:dyDescent="0.2"/>
    <row r="59" ht="14.25" customHeight="1" x14ac:dyDescent="0.2"/>
    <row r="60" ht="14.25" customHeight="1" x14ac:dyDescent="0.2"/>
    <row r="61" ht="60.75" customHeight="1" x14ac:dyDescent="0.2"/>
    <row r="62" ht="14.25" customHeight="1" x14ac:dyDescent="0.2"/>
    <row r="63" ht="14.25" customHeight="1" x14ac:dyDescent="0.2"/>
  </sheetData>
  <mergeCells count="23">
    <mergeCell ref="A35:G35"/>
    <mergeCell ref="A39:C39"/>
    <mergeCell ref="A41:C41"/>
    <mergeCell ref="A43:E43"/>
    <mergeCell ref="A1:H1"/>
    <mergeCell ref="A3:F3"/>
    <mergeCell ref="G3:I3"/>
    <mergeCell ref="A4:F4"/>
    <mergeCell ref="G4:I4"/>
    <mergeCell ref="B23:C23"/>
    <mergeCell ref="B24:C24"/>
    <mergeCell ref="B18:C18"/>
    <mergeCell ref="B19:C19"/>
    <mergeCell ref="A6:C6"/>
    <mergeCell ref="A5:F5"/>
    <mergeCell ref="G5:I5"/>
    <mergeCell ref="A8:D8"/>
    <mergeCell ref="A9:G9"/>
    <mergeCell ref="A10:G10"/>
    <mergeCell ref="B20:C20"/>
    <mergeCell ref="B21:C21"/>
    <mergeCell ref="B22:C22"/>
    <mergeCell ref="A25:G25"/>
  </mergeCells>
  <pageMargins left="0.51180550000000002" right="0.51180550000000002" top="0.74791660000000004" bottom="0.74791660000000004" header="0.3152778" footer="0.3152778"/>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8"/>
  <sheetViews>
    <sheetView showGridLines="0" topLeftCell="A24" zoomScaleSheetLayoutView="100" workbookViewId="0">
      <selection activeCell="I1" sqref="I1:I1048576"/>
    </sheetView>
  </sheetViews>
  <sheetFormatPr defaultColWidth="9.140625" defaultRowHeight="12.75" x14ac:dyDescent="0.2"/>
  <cols>
    <col min="1" max="1" width="10.140625" style="16" customWidth="1"/>
    <col min="2" max="2" width="7.42578125" style="16" customWidth="1"/>
    <col min="3" max="3" width="9.28515625" style="16" customWidth="1"/>
    <col min="4" max="4" width="6.140625" style="16" customWidth="1"/>
    <col min="5" max="5" width="6.85546875" style="16" customWidth="1"/>
    <col min="6" max="6" width="10.42578125" style="16" customWidth="1"/>
    <col min="7" max="12" width="13.7109375" style="16" customWidth="1"/>
    <col min="13" max="16384" width="9.140625" style="16"/>
  </cols>
  <sheetData>
    <row r="1" spans="1:15" ht="15" customHeight="1" x14ac:dyDescent="0.2">
      <c r="A1" s="90"/>
      <c r="B1" s="90"/>
      <c r="C1" s="90"/>
      <c r="D1" s="90"/>
      <c r="E1" s="90"/>
      <c r="F1" s="90"/>
      <c r="G1" s="90"/>
      <c r="H1" s="90"/>
      <c r="I1" s="90"/>
      <c r="J1" s="90"/>
      <c r="K1" s="90"/>
      <c r="L1" s="90"/>
    </row>
    <row r="2" spans="1:15" ht="15.75" customHeight="1" x14ac:dyDescent="0.2">
      <c r="A2" s="297" t="s">
        <v>396</v>
      </c>
      <c r="B2" s="298"/>
      <c r="C2" s="298"/>
      <c r="D2" s="298"/>
      <c r="E2" s="298"/>
      <c r="F2" s="298"/>
      <c r="G2" s="298"/>
      <c r="H2" s="119">
        <v>187</v>
      </c>
      <c r="I2" s="120" t="s">
        <v>261</v>
      </c>
      <c r="J2" s="91"/>
      <c r="K2" s="91"/>
      <c r="L2" s="91"/>
    </row>
    <row r="3" spans="1:15" ht="15.75" customHeight="1" x14ac:dyDescent="0.2">
      <c r="A3" s="92"/>
      <c r="B3" s="92"/>
      <c r="C3" s="92"/>
      <c r="D3" s="92"/>
      <c r="E3" s="92"/>
      <c r="F3" s="92"/>
      <c r="G3" s="92"/>
      <c r="H3" s="92"/>
      <c r="I3" s="121" t="s">
        <v>403</v>
      </c>
      <c r="J3" s="91"/>
      <c r="K3" s="91"/>
      <c r="L3" s="91"/>
    </row>
    <row r="4" spans="1:15" ht="31.7" customHeight="1" x14ac:dyDescent="0.2">
      <c r="A4" s="305" t="s">
        <v>263</v>
      </c>
      <c r="B4" s="306"/>
      <c r="C4" s="306"/>
      <c r="D4" s="306"/>
      <c r="E4" s="306"/>
      <c r="F4" s="299" t="s">
        <v>264</v>
      </c>
      <c r="G4" s="300"/>
      <c r="H4" s="300"/>
      <c r="I4" s="122" t="s">
        <v>259</v>
      </c>
      <c r="J4" s="91"/>
      <c r="K4" s="91"/>
      <c r="L4" s="91"/>
    </row>
    <row r="5" spans="1:15" ht="21.2" customHeight="1" x14ac:dyDescent="0.2">
      <c r="A5" s="305" t="s">
        <v>386</v>
      </c>
      <c r="B5" s="306"/>
      <c r="C5" s="306"/>
      <c r="D5" s="306"/>
      <c r="E5" s="306"/>
      <c r="F5" s="299" t="s">
        <v>375</v>
      </c>
      <c r="G5" s="300"/>
      <c r="H5" s="300"/>
      <c r="I5" s="122" t="s">
        <v>380</v>
      </c>
      <c r="J5" s="91"/>
      <c r="K5" s="91"/>
      <c r="L5" s="91"/>
    </row>
    <row r="6" spans="1:15" ht="12.75" customHeight="1" x14ac:dyDescent="0.2">
      <c r="A6" s="303" t="s">
        <v>268</v>
      </c>
      <c r="B6" s="304"/>
      <c r="C6" s="304"/>
      <c r="D6" s="113"/>
      <c r="E6" s="113"/>
      <c r="F6" s="113"/>
      <c r="G6" s="93"/>
      <c r="H6" s="123"/>
      <c r="I6" s="124">
        <v>383</v>
      </c>
      <c r="J6" s="91"/>
      <c r="K6" s="91"/>
      <c r="L6" s="91"/>
    </row>
    <row r="7" spans="1:15" ht="12.75" customHeight="1" x14ac:dyDescent="0.2">
      <c r="A7" s="94"/>
      <c r="B7" s="94"/>
      <c r="C7" s="94"/>
      <c r="D7" s="94"/>
      <c r="E7" s="94"/>
      <c r="F7" s="94"/>
      <c r="G7" s="94"/>
      <c r="H7" s="94"/>
      <c r="I7" s="94"/>
      <c r="J7" s="91"/>
      <c r="K7" s="91"/>
      <c r="L7" s="91"/>
    </row>
    <row r="8" spans="1:15" ht="15" customHeight="1" x14ac:dyDescent="0.2">
      <c r="A8" s="307" t="s">
        <v>387</v>
      </c>
      <c r="B8" s="302"/>
      <c r="C8" s="302"/>
      <c r="D8" s="302"/>
      <c r="E8" s="302"/>
      <c r="F8" s="307" t="s">
        <v>388</v>
      </c>
      <c r="G8" s="301"/>
      <c r="H8" s="301"/>
      <c r="I8" s="301"/>
      <c r="J8" s="95"/>
      <c r="K8" s="96"/>
      <c r="L8" s="96"/>
    </row>
    <row r="9" spans="1:15" ht="15" customHeight="1" x14ac:dyDescent="0.2">
      <c r="A9" s="302"/>
      <c r="B9" s="302"/>
      <c r="C9" s="302"/>
      <c r="D9" s="302"/>
      <c r="E9" s="302"/>
      <c r="F9" s="302"/>
      <c r="G9" s="302"/>
      <c r="H9" s="302"/>
      <c r="I9" s="302"/>
      <c r="J9" s="312"/>
      <c r="K9" s="313"/>
      <c r="L9" s="314"/>
      <c r="M9" s="288"/>
      <c r="N9" s="288"/>
      <c r="O9" s="288"/>
    </row>
    <row r="10" spans="1:15" ht="26.25" customHeight="1" x14ac:dyDescent="0.2">
      <c r="A10" s="302"/>
      <c r="B10" s="302"/>
      <c r="C10" s="302"/>
      <c r="D10" s="302"/>
      <c r="E10" s="302"/>
      <c r="F10" s="302"/>
      <c r="G10" s="302"/>
      <c r="H10" s="302"/>
      <c r="I10" s="302"/>
      <c r="J10" s="313"/>
      <c r="K10" s="313"/>
      <c r="L10" s="314"/>
      <c r="M10" s="288"/>
    </row>
    <row r="11" spans="1:15" ht="27" customHeight="1" x14ac:dyDescent="0.2">
      <c r="A11" s="302"/>
      <c r="B11" s="302"/>
      <c r="C11" s="302"/>
      <c r="D11" s="302"/>
      <c r="E11" s="302"/>
      <c r="F11" s="302"/>
      <c r="G11" s="115" t="s">
        <v>404</v>
      </c>
      <c r="H11" s="115" t="s">
        <v>404</v>
      </c>
      <c r="I11" s="115" t="s">
        <v>404</v>
      </c>
      <c r="J11" s="114"/>
      <c r="K11" s="97"/>
      <c r="L11" s="97"/>
    </row>
    <row r="12" spans="1:15" ht="12.75" customHeight="1" x14ac:dyDescent="0.2">
      <c r="A12" s="295" t="s">
        <v>276</v>
      </c>
      <c r="B12" s="296"/>
      <c r="C12" s="296"/>
      <c r="D12" s="296"/>
      <c r="E12" s="296"/>
      <c r="F12" s="296"/>
      <c r="G12" s="98">
        <v>0</v>
      </c>
      <c r="H12" s="98">
        <v>0</v>
      </c>
      <c r="I12" s="98">
        <v>0</v>
      </c>
      <c r="J12" s="99"/>
      <c r="K12" s="100"/>
      <c r="L12" s="100"/>
    </row>
    <row r="13" spans="1:15" ht="15" customHeight="1" x14ac:dyDescent="0.2">
      <c r="A13" s="308" t="s">
        <v>397</v>
      </c>
      <c r="B13" s="309"/>
      <c r="C13" s="309"/>
      <c r="D13" s="309"/>
      <c r="E13" s="309"/>
      <c r="F13" s="309"/>
      <c r="G13" s="309"/>
      <c r="H13" s="309"/>
      <c r="I13" s="309"/>
      <c r="J13" s="90"/>
      <c r="K13" s="90"/>
      <c r="L13" s="90"/>
    </row>
    <row r="14" spans="1:15" ht="12.75" customHeight="1" x14ac:dyDescent="0.2">
      <c r="A14" s="295" t="s">
        <v>277</v>
      </c>
      <c r="B14" s="296"/>
      <c r="C14" s="296"/>
      <c r="D14" s="296"/>
      <c r="E14" s="296"/>
      <c r="F14" s="296"/>
      <c r="G14" s="101">
        <v>1969915.91</v>
      </c>
      <c r="H14" s="101">
        <v>1400260.2</v>
      </c>
      <c r="I14" s="101">
        <v>1390430.74</v>
      </c>
      <c r="J14" s="99"/>
      <c r="K14" s="100"/>
      <c r="L14" s="100"/>
    </row>
    <row r="15" spans="1:15" ht="38.25" customHeight="1" x14ac:dyDescent="0.2">
      <c r="A15" s="116" t="s">
        <v>398</v>
      </c>
      <c r="B15" s="310" t="s">
        <v>288</v>
      </c>
      <c r="C15" s="311"/>
      <c r="D15" s="116" t="s">
        <v>288</v>
      </c>
      <c r="E15" s="116" t="s">
        <v>270</v>
      </c>
      <c r="F15" s="116" t="s">
        <v>389</v>
      </c>
      <c r="G15" s="102"/>
      <c r="H15" s="102"/>
      <c r="I15" s="102"/>
      <c r="J15" s="103"/>
      <c r="K15" s="104"/>
      <c r="L15" s="104"/>
    </row>
    <row r="16" spans="1:15" ht="12.75" customHeight="1" x14ac:dyDescent="0.2">
      <c r="A16" s="117" t="s">
        <v>278</v>
      </c>
      <c r="B16" s="293" t="s">
        <v>288</v>
      </c>
      <c r="C16" s="294"/>
      <c r="D16" s="117" t="s">
        <v>288</v>
      </c>
      <c r="E16" s="117" t="s">
        <v>305</v>
      </c>
      <c r="F16" s="117" t="s">
        <v>405</v>
      </c>
      <c r="G16" s="102">
        <v>0</v>
      </c>
      <c r="H16" s="102">
        <v>1171800</v>
      </c>
      <c r="I16" s="102">
        <v>1171800</v>
      </c>
      <c r="J16" s="103"/>
      <c r="K16" s="104"/>
      <c r="L16" s="104"/>
    </row>
    <row r="17" spans="1:12" ht="12.75" customHeight="1" x14ac:dyDescent="0.2">
      <c r="A17" s="117" t="s">
        <v>278</v>
      </c>
      <c r="B17" s="293" t="s">
        <v>288</v>
      </c>
      <c r="C17" s="294"/>
      <c r="D17" s="117" t="s">
        <v>288</v>
      </c>
      <c r="E17" s="117" t="s">
        <v>305</v>
      </c>
      <c r="F17" s="117" t="s">
        <v>406</v>
      </c>
      <c r="G17" s="102">
        <v>1171800</v>
      </c>
      <c r="H17" s="102">
        <v>0</v>
      </c>
      <c r="I17" s="102">
        <v>0</v>
      </c>
      <c r="J17" s="103"/>
      <c r="K17" s="104"/>
      <c r="L17" s="104"/>
    </row>
    <row r="18" spans="1:12" ht="12.75" customHeight="1" x14ac:dyDescent="0.2">
      <c r="A18" s="117" t="s">
        <v>278</v>
      </c>
      <c r="B18" s="293" t="s">
        <v>288</v>
      </c>
      <c r="C18" s="294"/>
      <c r="D18" s="117" t="s">
        <v>288</v>
      </c>
      <c r="E18" s="117" t="s">
        <v>305</v>
      </c>
      <c r="F18" s="117" t="s">
        <v>407</v>
      </c>
      <c r="G18" s="102">
        <v>575583.84</v>
      </c>
      <c r="H18" s="102">
        <v>5928.2</v>
      </c>
      <c r="I18" s="102">
        <v>6098.74</v>
      </c>
      <c r="J18" s="103"/>
      <c r="K18" s="104"/>
      <c r="L18" s="104"/>
    </row>
    <row r="19" spans="1:12" ht="12.75" customHeight="1" x14ac:dyDescent="0.2">
      <c r="A19" s="117" t="s">
        <v>278</v>
      </c>
      <c r="B19" s="293" t="s">
        <v>288</v>
      </c>
      <c r="C19" s="294"/>
      <c r="D19" s="117" t="s">
        <v>288</v>
      </c>
      <c r="E19" s="117" t="s">
        <v>305</v>
      </c>
      <c r="F19" s="117" t="s">
        <v>300</v>
      </c>
      <c r="G19" s="102">
        <v>2500</v>
      </c>
      <c r="H19" s="102">
        <v>2500</v>
      </c>
      <c r="I19" s="102">
        <v>2500</v>
      </c>
      <c r="J19" s="103"/>
      <c r="K19" s="104"/>
      <c r="L19" s="104"/>
    </row>
    <row r="20" spans="1:12" ht="12.75" customHeight="1" x14ac:dyDescent="0.2">
      <c r="A20" s="117" t="s">
        <v>278</v>
      </c>
      <c r="B20" s="293" t="s">
        <v>288</v>
      </c>
      <c r="C20" s="294"/>
      <c r="D20" s="117" t="s">
        <v>288</v>
      </c>
      <c r="E20" s="117" t="s">
        <v>305</v>
      </c>
      <c r="F20" s="117" t="s">
        <v>301</v>
      </c>
      <c r="G20" s="102">
        <v>72000</v>
      </c>
      <c r="H20" s="102">
        <v>72000</v>
      </c>
      <c r="I20" s="102">
        <v>72000</v>
      </c>
      <c r="J20" s="103"/>
      <c r="K20" s="104"/>
      <c r="L20" s="104"/>
    </row>
    <row r="21" spans="1:12" ht="38.25" customHeight="1" x14ac:dyDescent="0.2">
      <c r="A21" s="117" t="s">
        <v>278</v>
      </c>
      <c r="B21" s="293" t="s">
        <v>288</v>
      </c>
      <c r="C21" s="294"/>
      <c r="D21" s="117" t="s">
        <v>288</v>
      </c>
      <c r="E21" s="117" t="s">
        <v>305</v>
      </c>
      <c r="F21" s="117" t="s">
        <v>302</v>
      </c>
      <c r="G21" s="102">
        <v>23040</v>
      </c>
      <c r="H21" s="102">
        <v>23040</v>
      </c>
      <c r="I21" s="102">
        <v>13040</v>
      </c>
      <c r="J21" s="103"/>
      <c r="K21" s="104"/>
      <c r="L21" s="104"/>
    </row>
    <row r="22" spans="1:12" ht="12.75" customHeight="1" x14ac:dyDescent="0.2">
      <c r="A22" s="117" t="s">
        <v>278</v>
      </c>
      <c r="B22" s="293" t="s">
        <v>288</v>
      </c>
      <c r="C22" s="294"/>
      <c r="D22" s="117" t="s">
        <v>288</v>
      </c>
      <c r="E22" s="117" t="s">
        <v>305</v>
      </c>
      <c r="F22" s="117" t="s">
        <v>306</v>
      </c>
      <c r="G22" s="102">
        <v>124992.07</v>
      </c>
      <c r="H22" s="102">
        <v>124992</v>
      </c>
      <c r="I22" s="102">
        <v>124992</v>
      </c>
      <c r="J22" s="103"/>
      <c r="K22" s="104"/>
      <c r="L22" s="104"/>
    </row>
    <row r="23" spans="1:12" ht="12.75" customHeight="1" x14ac:dyDescent="0.2">
      <c r="A23" s="295" t="s">
        <v>291</v>
      </c>
      <c r="B23" s="296"/>
      <c r="C23" s="296"/>
      <c r="D23" s="296"/>
      <c r="E23" s="296"/>
      <c r="F23" s="296"/>
      <c r="G23" s="101">
        <v>1969915.91</v>
      </c>
      <c r="H23" s="101">
        <v>1400260.2</v>
      </c>
      <c r="I23" s="101">
        <v>1390430.74</v>
      </c>
      <c r="J23" s="99"/>
      <c r="K23" s="100"/>
      <c r="L23" s="100"/>
    </row>
    <row r="24" spans="1:12" ht="12.75" customHeight="1" x14ac:dyDescent="0.2">
      <c r="A24" s="116" t="s">
        <v>398</v>
      </c>
      <c r="B24" s="116" t="s">
        <v>390</v>
      </c>
      <c r="C24" s="116" t="s">
        <v>391</v>
      </c>
      <c r="D24" s="116" t="s">
        <v>392</v>
      </c>
      <c r="E24" s="116" t="s">
        <v>270</v>
      </c>
      <c r="F24" s="116" t="s">
        <v>389</v>
      </c>
      <c r="G24" s="102"/>
      <c r="H24" s="102"/>
      <c r="I24" s="102"/>
      <c r="J24" s="103"/>
      <c r="K24" s="104"/>
      <c r="L24" s="104"/>
    </row>
    <row r="25" spans="1:12" ht="12.75" customHeight="1" x14ac:dyDescent="0.2">
      <c r="A25" s="117" t="s">
        <v>278</v>
      </c>
      <c r="B25" s="117" t="s">
        <v>279</v>
      </c>
      <c r="C25" s="117" t="s">
        <v>280</v>
      </c>
      <c r="D25" s="117" t="s">
        <v>68</v>
      </c>
      <c r="E25" s="117" t="s">
        <v>308</v>
      </c>
      <c r="F25" s="117" t="s">
        <v>405</v>
      </c>
      <c r="G25" s="102">
        <v>0</v>
      </c>
      <c r="H25" s="102">
        <v>900000</v>
      </c>
      <c r="I25" s="102">
        <v>900000</v>
      </c>
      <c r="J25" s="103"/>
      <c r="K25" s="104"/>
      <c r="L25" s="104"/>
    </row>
    <row r="26" spans="1:12" ht="12.75" customHeight="1" x14ac:dyDescent="0.2">
      <c r="A26" s="117" t="s">
        <v>278</v>
      </c>
      <c r="B26" s="117" t="s">
        <v>279</v>
      </c>
      <c r="C26" s="117" t="s">
        <v>280</v>
      </c>
      <c r="D26" s="117" t="s">
        <v>68</v>
      </c>
      <c r="E26" s="117" t="s">
        <v>308</v>
      </c>
      <c r="F26" s="117" t="s">
        <v>406</v>
      </c>
      <c r="G26" s="102">
        <v>900000</v>
      </c>
      <c r="H26" s="102">
        <v>0</v>
      </c>
      <c r="I26" s="102">
        <v>0</v>
      </c>
      <c r="J26" s="103"/>
      <c r="K26" s="104"/>
      <c r="L26" s="104"/>
    </row>
    <row r="27" spans="1:12" ht="12.75" customHeight="1" x14ac:dyDescent="0.2">
      <c r="A27" s="117" t="s">
        <v>278</v>
      </c>
      <c r="B27" s="117" t="s">
        <v>279</v>
      </c>
      <c r="C27" s="117" t="s">
        <v>280</v>
      </c>
      <c r="D27" s="117" t="s">
        <v>68</v>
      </c>
      <c r="E27" s="117" t="s">
        <v>308</v>
      </c>
      <c r="F27" s="117" t="s">
        <v>306</v>
      </c>
      <c r="G27" s="102">
        <v>96000.07</v>
      </c>
      <c r="H27" s="102">
        <v>96000</v>
      </c>
      <c r="I27" s="102">
        <v>96000</v>
      </c>
      <c r="J27" s="103"/>
      <c r="K27" s="104"/>
      <c r="L27" s="104"/>
    </row>
    <row r="28" spans="1:12" ht="12.75" customHeight="1" x14ac:dyDescent="0.2">
      <c r="A28" s="117" t="s">
        <v>278</v>
      </c>
      <c r="B28" s="117" t="s">
        <v>279</v>
      </c>
      <c r="C28" s="117" t="s">
        <v>280</v>
      </c>
      <c r="D28" s="117" t="s">
        <v>77</v>
      </c>
      <c r="E28" s="117" t="s">
        <v>309</v>
      </c>
      <c r="F28" s="117" t="s">
        <v>405</v>
      </c>
      <c r="G28" s="102">
        <v>0</v>
      </c>
      <c r="H28" s="102">
        <v>271800</v>
      </c>
      <c r="I28" s="102">
        <v>271800</v>
      </c>
      <c r="J28" s="103"/>
      <c r="K28" s="104"/>
      <c r="L28" s="104"/>
    </row>
    <row r="29" spans="1:12" ht="14.25" customHeight="1" x14ac:dyDescent="0.2">
      <c r="A29" s="117" t="s">
        <v>278</v>
      </c>
      <c r="B29" s="117" t="s">
        <v>279</v>
      </c>
      <c r="C29" s="117" t="s">
        <v>280</v>
      </c>
      <c r="D29" s="117" t="s">
        <v>77</v>
      </c>
      <c r="E29" s="117" t="s">
        <v>309</v>
      </c>
      <c r="F29" s="117" t="s">
        <v>406</v>
      </c>
      <c r="G29" s="102">
        <v>271800</v>
      </c>
      <c r="H29" s="102">
        <v>0</v>
      </c>
      <c r="I29" s="102">
        <v>0</v>
      </c>
      <c r="J29" s="103"/>
      <c r="K29" s="104"/>
      <c r="L29" s="104"/>
    </row>
    <row r="30" spans="1:12" ht="14.25" customHeight="1" x14ac:dyDescent="0.2">
      <c r="A30" s="117" t="s">
        <v>278</v>
      </c>
      <c r="B30" s="117" t="s">
        <v>279</v>
      </c>
      <c r="C30" s="117" t="s">
        <v>280</v>
      </c>
      <c r="D30" s="117" t="s">
        <v>77</v>
      </c>
      <c r="E30" s="117" t="s">
        <v>309</v>
      </c>
      <c r="F30" s="117" t="s">
        <v>306</v>
      </c>
      <c r="G30" s="102">
        <v>28992</v>
      </c>
      <c r="H30" s="102">
        <v>28992</v>
      </c>
      <c r="I30" s="102">
        <v>28992</v>
      </c>
      <c r="J30" s="103"/>
      <c r="K30" s="104"/>
      <c r="L30" s="104"/>
    </row>
    <row r="31" spans="1:12" ht="14.25" customHeight="1" x14ac:dyDescent="0.2">
      <c r="A31" s="117" t="s">
        <v>278</v>
      </c>
      <c r="B31" s="117" t="s">
        <v>279</v>
      </c>
      <c r="C31" s="117" t="s">
        <v>280</v>
      </c>
      <c r="D31" s="117" t="s">
        <v>154</v>
      </c>
      <c r="E31" s="117" t="s">
        <v>282</v>
      </c>
      <c r="F31" s="117" t="s">
        <v>300</v>
      </c>
      <c r="G31" s="102">
        <v>2500</v>
      </c>
      <c r="H31" s="102">
        <v>2500</v>
      </c>
      <c r="I31" s="102">
        <v>2500</v>
      </c>
      <c r="J31" s="103"/>
      <c r="K31" s="104"/>
      <c r="L31" s="104"/>
    </row>
    <row r="32" spans="1:12" ht="14.25" customHeight="1" x14ac:dyDescent="0.2">
      <c r="A32" s="117" t="s">
        <v>278</v>
      </c>
      <c r="B32" s="117" t="s">
        <v>279</v>
      </c>
      <c r="C32" s="117" t="s">
        <v>280</v>
      </c>
      <c r="D32" s="117" t="s">
        <v>154</v>
      </c>
      <c r="E32" s="117" t="s">
        <v>282</v>
      </c>
      <c r="F32" s="117" t="s">
        <v>301</v>
      </c>
      <c r="G32" s="102">
        <v>72000</v>
      </c>
      <c r="H32" s="102">
        <v>72000</v>
      </c>
      <c r="I32" s="102">
        <v>72000</v>
      </c>
      <c r="J32" s="103"/>
      <c r="K32" s="104"/>
      <c r="L32" s="104"/>
    </row>
    <row r="33" spans="1:12" ht="15.75" customHeight="1" x14ac:dyDescent="0.2">
      <c r="A33" s="117" t="s">
        <v>278</v>
      </c>
      <c r="B33" s="117" t="s">
        <v>279</v>
      </c>
      <c r="C33" s="117" t="s">
        <v>280</v>
      </c>
      <c r="D33" s="117" t="s">
        <v>154</v>
      </c>
      <c r="E33" s="117" t="s">
        <v>282</v>
      </c>
      <c r="F33" s="117" t="s">
        <v>302</v>
      </c>
      <c r="G33" s="102">
        <v>23040</v>
      </c>
      <c r="H33" s="102">
        <v>23040</v>
      </c>
      <c r="I33" s="102">
        <v>13040</v>
      </c>
      <c r="J33" s="103"/>
      <c r="K33" s="104"/>
      <c r="L33" s="104"/>
    </row>
    <row r="34" spans="1:12" ht="14.25" customHeight="1" x14ac:dyDescent="0.2">
      <c r="A34" s="117" t="s">
        <v>278</v>
      </c>
      <c r="B34" s="117" t="s">
        <v>279</v>
      </c>
      <c r="C34" s="117" t="s">
        <v>280</v>
      </c>
      <c r="D34" s="117" t="s">
        <v>154</v>
      </c>
      <c r="E34" s="117" t="s">
        <v>378</v>
      </c>
      <c r="F34" s="117" t="s">
        <v>407</v>
      </c>
      <c r="G34" s="102">
        <v>575583.84</v>
      </c>
      <c r="H34" s="102">
        <v>5928.2</v>
      </c>
      <c r="I34" s="102">
        <v>6098.74</v>
      </c>
      <c r="J34" s="103"/>
      <c r="K34" s="104"/>
      <c r="L34" s="104"/>
    </row>
    <row r="35" spans="1:12" ht="14.25" customHeight="1" x14ac:dyDescent="0.2">
      <c r="A35" s="308"/>
      <c r="B35" s="309"/>
      <c r="C35" s="309"/>
      <c r="D35" s="309"/>
      <c r="E35" s="309"/>
      <c r="F35" s="309"/>
      <c r="G35" s="309"/>
      <c r="H35" s="309"/>
      <c r="I35" s="309"/>
      <c r="J35" s="90"/>
      <c r="K35" s="90"/>
      <c r="L35" s="90"/>
    </row>
    <row r="36" spans="1:12" x14ac:dyDescent="0.2">
      <c r="A36" s="295" t="s">
        <v>277</v>
      </c>
      <c r="B36" s="296"/>
      <c r="C36" s="296"/>
      <c r="D36" s="296"/>
      <c r="E36" s="296"/>
      <c r="F36" s="296"/>
      <c r="G36" s="101">
        <v>26606.09</v>
      </c>
      <c r="H36" s="101">
        <v>0</v>
      </c>
      <c r="I36" s="101">
        <v>0</v>
      </c>
      <c r="J36" s="99"/>
      <c r="K36" s="100"/>
      <c r="L36" s="100"/>
    </row>
    <row r="37" spans="1:12" x14ac:dyDescent="0.2">
      <c r="A37" s="116" t="s">
        <v>398</v>
      </c>
      <c r="B37" s="310" t="s">
        <v>288</v>
      </c>
      <c r="C37" s="311"/>
      <c r="D37" s="116" t="s">
        <v>288</v>
      </c>
      <c r="E37" s="116" t="s">
        <v>270</v>
      </c>
      <c r="F37" s="116" t="s">
        <v>389</v>
      </c>
      <c r="G37" s="102"/>
      <c r="H37" s="102"/>
      <c r="I37" s="102"/>
      <c r="J37" s="103"/>
      <c r="K37" s="104"/>
      <c r="L37" s="104"/>
    </row>
    <row r="38" spans="1:12" x14ac:dyDescent="0.2">
      <c r="A38" s="117" t="s">
        <v>278</v>
      </c>
      <c r="B38" s="293" t="s">
        <v>288</v>
      </c>
      <c r="C38" s="294"/>
      <c r="D38" s="117" t="s">
        <v>288</v>
      </c>
      <c r="E38" s="117" t="s">
        <v>305</v>
      </c>
      <c r="F38" s="117" t="s">
        <v>405</v>
      </c>
      <c r="G38" s="102">
        <v>26606.09</v>
      </c>
      <c r="H38" s="102">
        <v>0</v>
      </c>
      <c r="I38" s="102">
        <v>0</v>
      </c>
      <c r="J38" s="103"/>
      <c r="K38" s="104"/>
      <c r="L38" s="104"/>
    </row>
    <row r="39" spans="1:12" x14ac:dyDescent="0.2">
      <c r="A39" s="295" t="s">
        <v>291</v>
      </c>
      <c r="B39" s="296"/>
      <c r="C39" s="296"/>
      <c r="D39" s="296"/>
      <c r="E39" s="296"/>
      <c r="F39" s="296"/>
      <c r="G39" s="101">
        <v>26606.09</v>
      </c>
      <c r="H39" s="101">
        <v>0</v>
      </c>
      <c r="I39" s="101">
        <v>0</v>
      </c>
      <c r="J39" s="99"/>
      <c r="K39" s="100"/>
      <c r="L39" s="100"/>
    </row>
    <row r="40" spans="1:12" x14ac:dyDescent="0.2">
      <c r="A40" s="116" t="s">
        <v>398</v>
      </c>
      <c r="B40" s="116" t="s">
        <v>390</v>
      </c>
      <c r="C40" s="116" t="s">
        <v>391</v>
      </c>
      <c r="D40" s="116" t="s">
        <v>392</v>
      </c>
      <c r="E40" s="116" t="s">
        <v>270</v>
      </c>
      <c r="F40" s="116" t="s">
        <v>389</v>
      </c>
      <c r="G40" s="102"/>
      <c r="H40" s="102"/>
      <c r="I40" s="102"/>
      <c r="J40" s="103"/>
      <c r="K40" s="104"/>
      <c r="L40" s="104"/>
    </row>
    <row r="41" spans="1:12" x14ac:dyDescent="0.2">
      <c r="A41" s="117" t="s">
        <v>278</v>
      </c>
      <c r="B41" s="117" t="s">
        <v>279</v>
      </c>
      <c r="C41" s="117" t="s">
        <v>280</v>
      </c>
      <c r="D41" s="117" t="s">
        <v>68</v>
      </c>
      <c r="E41" s="117" t="s">
        <v>308</v>
      </c>
      <c r="F41" s="117" t="s">
        <v>405</v>
      </c>
      <c r="G41" s="102">
        <v>26606.09</v>
      </c>
      <c r="H41" s="102">
        <v>0</v>
      </c>
      <c r="I41" s="102">
        <v>0</v>
      </c>
      <c r="J41" s="103"/>
      <c r="K41" s="104"/>
      <c r="L41" s="104"/>
    </row>
    <row r="42" spans="1:12" x14ac:dyDescent="0.2">
      <c r="A42" s="295" t="s">
        <v>408</v>
      </c>
      <c r="B42" s="296"/>
      <c r="C42" s="296"/>
      <c r="D42" s="296"/>
      <c r="E42" s="296"/>
      <c r="F42" s="296"/>
      <c r="G42" s="98">
        <v>0</v>
      </c>
      <c r="H42" s="98">
        <v>0</v>
      </c>
      <c r="I42" s="98">
        <v>0</v>
      </c>
      <c r="J42" s="99"/>
      <c r="K42" s="100"/>
      <c r="L42" s="100"/>
    </row>
    <row r="43" spans="1:12" x14ac:dyDescent="0.2">
      <c r="A43" s="105"/>
      <c r="B43" s="105"/>
      <c r="C43" s="105"/>
      <c r="D43" s="105"/>
      <c r="E43" s="105"/>
      <c r="F43" s="105"/>
      <c r="G43" s="105"/>
      <c r="H43" s="105"/>
      <c r="I43" s="105"/>
      <c r="J43" s="91"/>
      <c r="K43" s="91"/>
      <c r="L43" s="91"/>
    </row>
    <row r="44" spans="1:12" ht="14.25" x14ac:dyDescent="0.2">
      <c r="A44" s="106" t="s">
        <v>239</v>
      </c>
      <c r="B44" s="106"/>
      <c r="C44" s="106"/>
      <c r="D44" s="106"/>
      <c r="E44" s="106"/>
      <c r="F44" s="107"/>
      <c r="G44" s="106"/>
      <c r="H44" s="125"/>
      <c r="I44" s="108"/>
      <c r="J44" s="91"/>
      <c r="K44" s="91"/>
      <c r="L44" s="91"/>
    </row>
    <row r="45" spans="1:12" ht="14.25" x14ac:dyDescent="0.2">
      <c r="A45" s="106"/>
      <c r="B45" s="106"/>
      <c r="C45" s="106"/>
      <c r="D45" s="106"/>
      <c r="E45" s="106"/>
      <c r="F45" s="109"/>
      <c r="G45" s="106"/>
      <c r="H45" s="126"/>
      <c r="I45" s="91"/>
      <c r="J45" s="91"/>
      <c r="K45" s="91"/>
      <c r="L45" s="91"/>
    </row>
    <row r="46" spans="1:12" ht="14.25" x14ac:dyDescent="0.2">
      <c r="A46" s="291" t="s">
        <v>293</v>
      </c>
      <c r="B46" s="292"/>
      <c r="C46" s="292"/>
      <c r="D46" s="118"/>
      <c r="E46" s="106"/>
      <c r="F46" s="107"/>
      <c r="G46" s="106"/>
      <c r="H46" s="125"/>
      <c r="I46" s="91"/>
      <c r="J46" s="91"/>
      <c r="K46" s="91"/>
      <c r="L46" s="91"/>
    </row>
    <row r="47" spans="1:12" ht="14.25" x14ac:dyDescent="0.2">
      <c r="A47" s="106"/>
      <c r="B47" s="106"/>
      <c r="C47" s="106"/>
      <c r="D47" s="106"/>
      <c r="E47" s="106"/>
      <c r="F47" s="109"/>
      <c r="G47" s="106"/>
      <c r="H47" s="126"/>
      <c r="I47" s="91"/>
      <c r="J47" s="91"/>
      <c r="K47" s="91"/>
      <c r="L47" s="91"/>
    </row>
    <row r="48" spans="1:12" ht="14.25" x14ac:dyDescent="0.2">
      <c r="A48" s="291" t="s">
        <v>294</v>
      </c>
      <c r="B48" s="292"/>
      <c r="C48" s="292"/>
      <c r="D48" s="118"/>
      <c r="E48" s="106"/>
      <c r="F48" s="107"/>
      <c r="G48" s="106"/>
      <c r="H48" s="125"/>
      <c r="I48" s="91"/>
      <c r="J48" s="91"/>
      <c r="K48" s="91"/>
      <c r="L48" s="91"/>
    </row>
    <row r="49" spans="1:12" ht="14.25" x14ac:dyDescent="0.2">
      <c r="A49" s="106"/>
      <c r="B49" s="106"/>
      <c r="C49" s="106"/>
      <c r="D49" s="106"/>
      <c r="E49" s="106"/>
      <c r="F49" s="109"/>
      <c r="G49" s="106"/>
      <c r="H49" s="126"/>
      <c r="I49" s="91"/>
      <c r="J49" s="91"/>
      <c r="K49" s="91"/>
      <c r="L49" s="91"/>
    </row>
    <row r="50" spans="1:12" ht="14.25" x14ac:dyDescent="0.2">
      <c r="A50" s="289" t="s">
        <v>409</v>
      </c>
      <c r="B50" s="290"/>
      <c r="C50" s="290"/>
      <c r="D50" s="290"/>
      <c r="E50" s="290"/>
      <c r="F50" s="91"/>
      <c r="G50" s="91"/>
      <c r="H50" s="91"/>
      <c r="I50" s="91"/>
      <c r="J50" s="91"/>
      <c r="K50" s="91"/>
      <c r="L50" s="91"/>
    </row>
    <row r="52" spans="1:12" ht="12.75" customHeight="1" x14ac:dyDescent="0.2"/>
    <row r="56" spans="1:12" ht="14.25" customHeight="1" x14ac:dyDescent="0.2"/>
    <row r="58" spans="1:12" ht="14.25" customHeight="1" x14ac:dyDescent="0.2"/>
  </sheetData>
  <mergeCells count="36">
    <mergeCell ref="B21:C21"/>
    <mergeCell ref="B22:C22"/>
    <mergeCell ref="A23:F23"/>
    <mergeCell ref="A35:I35"/>
    <mergeCell ref="B16:C16"/>
    <mergeCell ref="B17:C17"/>
    <mergeCell ref="B18:C18"/>
    <mergeCell ref="B19:C19"/>
    <mergeCell ref="B20:C20"/>
    <mergeCell ref="J9:K10"/>
    <mergeCell ref="L9:O9"/>
    <mergeCell ref="L10:M10"/>
    <mergeCell ref="A13:I13"/>
    <mergeCell ref="B15:C15"/>
    <mergeCell ref="A14:F14"/>
    <mergeCell ref="A8:E11"/>
    <mergeCell ref="F8:F11"/>
    <mergeCell ref="G8:I8"/>
    <mergeCell ref="G9:G10"/>
    <mergeCell ref="H9:H10"/>
    <mergeCell ref="I9:I10"/>
    <mergeCell ref="A12:F12"/>
    <mergeCell ref="A6:C6"/>
    <mergeCell ref="A4:E4"/>
    <mergeCell ref="A5:E5"/>
    <mergeCell ref="A2:G2"/>
    <mergeCell ref="F4:H4"/>
    <mergeCell ref="F5:H5"/>
    <mergeCell ref="A50:E50"/>
    <mergeCell ref="A46:C46"/>
    <mergeCell ref="A36:F36"/>
    <mergeCell ref="B37:C37"/>
    <mergeCell ref="B38:C38"/>
    <mergeCell ref="A39:F39"/>
    <mergeCell ref="A42:F42"/>
    <mergeCell ref="A48:C48"/>
  </mergeCells>
  <pageMargins left="0.51180550000000002" right="0.51180550000000002" top="0.74791660000000004" bottom="0.74791660000000004" header="0.3152778" footer="0.3152778"/>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workbookViewId="0">
      <selection activeCell="J1" sqref="J1:J1048576"/>
    </sheetView>
  </sheetViews>
  <sheetFormatPr defaultColWidth="9.140625" defaultRowHeight="12.75" x14ac:dyDescent="0.2"/>
  <cols>
    <col min="1" max="1" width="6.5703125" style="16" customWidth="1"/>
    <col min="2" max="2" width="8.140625" style="16" customWidth="1"/>
    <col min="3" max="3" width="10.140625" style="16" customWidth="1"/>
    <col min="4" max="4" width="6.7109375" style="16" customWidth="1"/>
    <col min="5" max="5" width="7.5703125" style="16" customWidth="1"/>
    <col min="6" max="6" width="11.42578125" style="16" customWidth="1"/>
    <col min="7" max="9" width="15" style="16" customWidth="1"/>
    <col min="10" max="10" width="14.85546875" style="16" customWidth="1"/>
    <col min="11" max="11" width="9.140625" style="16" customWidth="1"/>
    <col min="12" max="16384" width="9.140625" style="16"/>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262</v>
      </c>
      <c r="K2" s="15"/>
    </row>
    <row r="3" spans="1:11" ht="38.450000000000003" customHeight="1" x14ac:dyDescent="0.25">
      <c r="A3" s="321" t="s">
        <v>263</v>
      </c>
      <c r="B3" s="322"/>
      <c r="C3" s="322"/>
      <c r="D3" s="322"/>
      <c r="E3" s="322"/>
      <c r="F3" s="322"/>
      <c r="G3" s="325" t="s">
        <v>264</v>
      </c>
      <c r="H3" s="326"/>
      <c r="I3" s="326"/>
      <c r="J3" s="20" t="s">
        <v>259</v>
      </c>
      <c r="K3" s="15"/>
    </row>
    <row r="4" spans="1:11" ht="25.7" customHeight="1" x14ac:dyDescent="0.25">
      <c r="A4" s="321" t="s">
        <v>265</v>
      </c>
      <c r="B4" s="322"/>
      <c r="C4" s="322"/>
      <c r="D4" s="322"/>
      <c r="E4" s="322"/>
      <c r="F4" s="322"/>
      <c r="G4" s="315" t="s">
        <v>375</v>
      </c>
      <c r="H4" s="316"/>
      <c r="I4" s="316"/>
      <c r="J4" s="20" t="s">
        <v>377</v>
      </c>
      <c r="K4" s="15"/>
    </row>
    <row r="5" spans="1:11" ht="51.2" customHeight="1" x14ac:dyDescent="0.25">
      <c r="A5" s="321" t="s">
        <v>266</v>
      </c>
      <c r="B5" s="322"/>
      <c r="C5" s="322"/>
      <c r="D5" s="322"/>
      <c r="E5" s="322"/>
      <c r="F5" s="322"/>
      <c r="G5" s="315" t="s">
        <v>267</v>
      </c>
      <c r="H5" s="316"/>
      <c r="I5" s="316"/>
      <c r="J5" s="20" t="s">
        <v>9</v>
      </c>
      <c r="K5" s="15"/>
    </row>
    <row r="6" spans="1:11" ht="12.75" customHeight="1" x14ac:dyDescent="0.25">
      <c r="A6" s="321" t="s">
        <v>268</v>
      </c>
      <c r="B6" s="322"/>
      <c r="C6" s="322"/>
      <c r="D6" s="83"/>
      <c r="E6" s="83"/>
      <c r="F6" s="83"/>
      <c r="G6" s="21"/>
      <c r="H6" s="21"/>
      <c r="I6" s="22"/>
      <c r="J6" s="23">
        <v>383</v>
      </c>
      <c r="K6" s="15"/>
    </row>
    <row r="7" spans="1:11" ht="12.75" customHeight="1" x14ac:dyDescent="0.25">
      <c r="A7" s="24"/>
      <c r="B7" s="24"/>
      <c r="C7" s="24"/>
      <c r="D7" s="24"/>
      <c r="E7" s="24"/>
      <c r="F7" s="24"/>
      <c r="G7" s="24"/>
      <c r="H7" s="24"/>
      <c r="I7" s="24"/>
      <c r="J7" s="25"/>
      <c r="K7" s="15"/>
    </row>
    <row r="8" spans="1:11" ht="27" customHeight="1" x14ac:dyDescent="0.25">
      <c r="A8" s="327" t="s">
        <v>269</v>
      </c>
      <c r="B8" s="328"/>
      <c r="C8" s="328"/>
      <c r="D8" s="328"/>
      <c r="E8" s="84" t="s">
        <v>270</v>
      </c>
      <c r="F8" s="84" t="s">
        <v>271</v>
      </c>
      <c r="G8" s="84" t="s">
        <v>272</v>
      </c>
      <c r="H8" s="84" t="s">
        <v>273</v>
      </c>
      <c r="I8" s="84" t="s">
        <v>274</v>
      </c>
      <c r="J8" s="84" t="s">
        <v>275</v>
      </c>
      <c r="K8" s="15"/>
    </row>
    <row r="9" spans="1:11" ht="12.75" customHeight="1" x14ac:dyDescent="0.25">
      <c r="A9" s="319" t="s">
        <v>276</v>
      </c>
      <c r="B9" s="320"/>
      <c r="C9" s="320"/>
      <c r="D9" s="320"/>
      <c r="E9" s="320"/>
      <c r="F9" s="320"/>
      <c r="G9" s="320"/>
      <c r="H9" s="26">
        <v>0</v>
      </c>
      <c r="I9" s="26">
        <v>0</v>
      </c>
      <c r="J9" s="26">
        <v>0</v>
      </c>
      <c r="K9" s="15"/>
    </row>
    <row r="10" spans="1:11" ht="12.75" customHeight="1" x14ac:dyDescent="0.25">
      <c r="A10" s="319" t="s">
        <v>277</v>
      </c>
      <c r="B10" s="320"/>
      <c r="C10" s="320"/>
      <c r="D10" s="320"/>
      <c r="E10" s="320"/>
      <c r="F10" s="320"/>
      <c r="G10" s="320"/>
      <c r="H10" s="27">
        <v>21800</v>
      </c>
      <c r="I10" s="27">
        <v>21800</v>
      </c>
      <c r="J10" s="27">
        <v>21800</v>
      </c>
      <c r="K10" s="15"/>
    </row>
    <row r="11" spans="1:11" ht="12.75" customHeight="1" x14ac:dyDescent="0.25">
      <c r="A11" s="82" t="s">
        <v>278</v>
      </c>
      <c r="B11" s="82" t="s">
        <v>279</v>
      </c>
      <c r="C11" s="82" t="s">
        <v>280</v>
      </c>
      <c r="D11" s="82" t="s">
        <v>154</v>
      </c>
      <c r="E11" s="82" t="s">
        <v>378</v>
      </c>
      <c r="F11" s="82" t="s">
        <v>283</v>
      </c>
      <c r="G11" s="82" t="s">
        <v>285</v>
      </c>
      <c r="H11" s="28">
        <v>0</v>
      </c>
      <c r="I11" s="28">
        <v>0</v>
      </c>
      <c r="J11" s="28">
        <v>0</v>
      </c>
      <c r="K11" s="15"/>
    </row>
    <row r="12" spans="1:11" ht="12.75" customHeight="1" x14ac:dyDescent="0.25">
      <c r="A12" s="82" t="s">
        <v>278</v>
      </c>
      <c r="B12" s="317" t="s">
        <v>288</v>
      </c>
      <c r="C12" s="318"/>
      <c r="D12" s="82" t="s">
        <v>288</v>
      </c>
      <c r="E12" s="82" t="s">
        <v>84</v>
      </c>
      <c r="F12" s="82" t="s">
        <v>283</v>
      </c>
      <c r="G12" s="82" t="s">
        <v>285</v>
      </c>
      <c r="H12" s="28">
        <v>21800</v>
      </c>
      <c r="I12" s="28">
        <v>21800</v>
      </c>
      <c r="J12" s="28">
        <v>21800</v>
      </c>
      <c r="K12" s="15"/>
    </row>
    <row r="13" spans="1:11" ht="12.75" customHeight="1" x14ac:dyDescent="0.25">
      <c r="A13" s="319" t="s">
        <v>291</v>
      </c>
      <c r="B13" s="320"/>
      <c r="C13" s="320"/>
      <c r="D13" s="320"/>
      <c r="E13" s="320"/>
      <c r="F13" s="320"/>
      <c r="G13" s="320"/>
      <c r="H13" s="27">
        <v>21800</v>
      </c>
      <c r="I13" s="27">
        <v>21800</v>
      </c>
      <c r="J13" s="27">
        <v>21800</v>
      </c>
      <c r="K13" s="15"/>
    </row>
    <row r="14" spans="1:11" ht="12.75" customHeight="1" x14ac:dyDescent="0.25">
      <c r="A14" s="82" t="s">
        <v>278</v>
      </c>
      <c r="B14" s="82" t="s">
        <v>279</v>
      </c>
      <c r="C14" s="82" t="s">
        <v>280</v>
      </c>
      <c r="D14" s="82" t="s">
        <v>154</v>
      </c>
      <c r="E14" s="82" t="s">
        <v>378</v>
      </c>
      <c r="F14" s="82" t="s">
        <v>283</v>
      </c>
      <c r="G14" s="82" t="s">
        <v>285</v>
      </c>
      <c r="H14" s="28">
        <v>21800</v>
      </c>
      <c r="I14" s="28">
        <v>21800</v>
      </c>
      <c r="J14" s="28">
        <v>21800</v>
      </c>
      <c r="K14" s="15"/>
    </row>
    <row r="15" spans="1:11" ht="12.75" customHeight="1" x14ac:dyDescent="0.25">
      <c r="A15" s="319" t="s">
        <v>292</v>
      </c>
      <c r="B15" s="320"/>
      <c r="C15" s="320"/>
      <c r="D15" s="320"/>
      <c r="E15" s="320"/>
      <c r="F15" s="320"/>
      <c r="G15" s="320"/>
      <c r="H15" s="26">
        <v>0</v>
      </c>
      <c r="I15" s="26">
        <v>0</v>
      </c>
      <c r="J15" s="26">
        <v>0</v>
      </c>
      <c r="K15" s="15"/>
    </row>
    <row r="16" spans="1:11" ht="12.75" customHeight="1" x14ac:dyDescent="0.25">
      <c r="A16" s="29"/>
      <c r="B16" s="29"/>
      <c r="C16" s="29"/>
      <c r="D16" s="29"/>
      <c r="E16" s="29"/>
      <c r="F16" s="29"/>
      <c r="G16" s="29"/>
      <c r="H16" s="29"/>
      <c r="I16" s="29"/>
      <c r="J16" s="29"/>
      <c r="K16" s="15"/>
    </row>
    <row r="17" spans="1:11" ht="14.25" customHeight="1" x14ac:dyDescent="0.25">
      <c r="A17" s="30" t="s">
        <v>239</v>
      </c>
      <c r="B17" s="30"/>
      <c r="C17" s="30"/>
      <c r="D17" s="30"/>
      <c r="E17" s="30"/>
      <c r="F17" s="31"/>
      <c r="G17" s="31"/>
      <c r="H17" s="32"/>
      <c r="I17" s="24"/>
      <c r="J17" s="33"/>
      <c r="K17" s="15"/>
    </row>
    <row r="18" spans="1:11" ht="14.25" customHeight="1" x14ac:dyDescent="0.25">
      <c r="A18" s="30"/>
      <c r="B18" s="30"/>
      <c r="C18" s="30"/>
      <c r="D18" s="30"/>
      <c r="E18" s="30"/>
      <c r="F18" s="34"/>
      <c r="G18" s="34" t="s">
        <v>17</v>
      </c>
      <c r="H18" s="35"/>
      <c r="I18" s="36"/>
      <c r="J18" s="33"/>
      <c r="K18" s="15"/>
    </row>
    <row r="19" spans="1:11" ht="14.25" customHeight="1" x14ac:dyDescent="0.25">
      <c r="A19" s="331" t="s">
        <v>293</v>
      </c>
      <c r="B19" s="332"/>
      <c r="C19" s="332"/>
      <c r="D19" s="85"/>
      <c r="E19" s="30"/>
      <c r="F19" s="31"/>
      <c r="G19" s="31"/>
      <c r="H19" s="30"/>
      <c r="I19" s="37"/>
      <c r="J19" s="33"/>
      <c r="K19" s="15"/>
    </row>
    <row r="20" spans="1:11" ht="14.25" customHeight="1" x14ac:dyDescent="0.25">
      <c r="A20" s="30"/>
      <c r="B20" s="30"/>
      <c r="C20" s="30"/>
      <c r="D20" s="30"/>
      <c r="E20" s="30"/>
      <c r="F20" s="34"/>
      <c r="G20" s="34" t="s">
        <v>17</v>
      </c>
      <c r="H20" s="30"/>
      <c r="I20" s="36"/>
      <c r="J20" s="33"/>
      <c r="K20" s="15"/>
    </row>
    <row r="21" spans="1:11" ht="60.75" customHeight="1" x14ac:dyDescent="0.25">
      <c r="A21" s="331" t="s">
        <v>294</v>
      </c>
      <c r="B21" s="332"/>
      <c r="C21" s="332"/>
      <c r="D21" s="85"/>
      <c r="E21" s="30"/>
      <c r="F21" s="31"/>
      <c r="G21" s="31"/>
      <c r="H21" s="30"/>
      <c r="I21" s="37"/>
      <c r="J21" s="33"/>
      <c r="K21" s="15"/>
    </row>
    <row r="22" spans="1:11" ht="14.25" customHeight="1" x14ac:dyDescent="0.25">
      <c r="A22" s="30"/>
      <c r="B22" s="30"/>
      <c r="C22" s="30"/>
      <c r="D22" s="30"/>
      <c r="E22" s="30"/>
      <c r="F22" s="34"/>
      <c r="G22" s="34" t="s">
        <v>17</v>
      </c>
      <c r="H22" s="30"/>
      <c r="I22" s="36"/>
      <c r="J22" s="33"/>
      <c r="K22" s="15"/>
    </row>
    <row r="23" spans="1:11" ht="14.25" customHeight="1" x14ac:dyDescent="0.25">
      <c r="A23" s="329" t="s">
        <v>295</v>
      </c>
      <c r="B23" s="330"/>
      <c r="C23" s="330"/>
      <c r="D23" s="330"/>
      <c r="E23" s="330"/>
      <c r="F23" s="33"/>
      <c r="G23" s="33"/>
      <c r="H23" s="33"/>
      <c r="I23" s="33"/>
      <c r="J23" s="33"/>
      <c r="K23" s="15"/>
    </row>
    <row r="33" ht="14.25" customHeight="1" x14ac:dyDescent="0.2"/>
    <row r="34" ht="14.25" customHeight="1" x14ac:dyDescent="0.2"/>
    <row r="35" ht="14.25" customHeight="1" x14ac:dyDescent="0.2"/>
    <row r="36" ht="14.25" customHeight="1" x14ac:dyDescent="0.2"/>
    <row r="37" ht="60.75" customHeight="1" x14ac:dyDescent="0.2"/>
    <row r="38" ht="14.25" customHeight="1" x14ac:dyDescent="0.2"/>
    <row r="39" ht="14.25" customHeight="1" x14ac:dyDescent="0.2"/>
  </sheetData>
  <mergeCells count="17">
    <mergeCell ref="A23:E23"/>
    <mergeCell ref="A19:C19"/>
    <mergeCell ref="A21:C21"/>
    <mergeCell ref="A1:H1"/>
    <mergeCell ref="G3:I3"/>
    <mergeCell ref="G4:I4"/>
    <mergeCell ref="A3:F3"/>
    <mergeCell ref="A4:F4"/>
    <mergeCell ref="G5:I5"/>
    <mergeCell ref="B12:C12"/>
    <mergeCell ref="A13:G13"/>
    <mergeCell ref="A15:G15"/>
    <mergeCell ref="A9:G9"/>
    <mergeCell ref="A10:G10"/>
    <mergeCell ref="A5:F5"/>
    <mergeCell ref="A6:C6"/>
    <mergeCell ref="A8:D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opLeftCell="A30" workbookViewId="0">
      <selection activeCell="J13" sqref="J13"/>
    </sheetView>
  </sheetViews>
  <sheetFormatPr defaultColWidth="9.140625" defaultRowHeight="12.75" x14ac:dyDescent="0.2"/>
  <cols>
    <col min="1" max="1" width="6.5703125" style="16" customWidth="1"/>
    <col min="2" max="2" width="8.140625" style="16" customWidth="1"/>
    <col min="3" max="3" width="10.140625" style="16" customWidth="1"/>
    <col min="4" max="4" width="6.7109375" style="16" customWidth="1"/>
    <col min="5" max="5" width="7.5703125" style="16" customWidth="1"/>
    <col min="6" max="6" width="11.42578125" style="16" customWidth="1"/>
    <col min="7" max="9" width="15" style="16" customWidth="1"/>
    <col min="10" max="10" width="14.85546875" style="16" customWidth="1"/>
    <col min="11" max="11" width="9.140625" style="16" customWidth="1"/>
    <col min="12" max="16384" width="9.140625" style="16"/>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262</v>
      </c>
      <c r="K2" s="15"/>
    </row>
    <row r="3" spans="1:11" ht="38.450000000000003" customHeight="1" x14ac:dyDescent="0.25">
      <c r="A3" s="321" t="s">
        <v>263</v>
      </c>
      <c r="B3" s="322"/>
      <c r="C3" s="322"/>
      <c r="D3" s="322"/>
      <c r="E3" s="322"/>
      <c r="F3" s="322"/>
      <c r="G3" s="325" t="s">
        <v>264</v>
      </c>
      <c r="H3" s="326"/>
      <c r="I3" s="326"/>
      <c r="J3" s="20" t="s">
        <v>259</v>
      </c>
      <c r="K3" s="15"/>
    </row>
    <row r="4" spans="1:11" ht="25.7" customHeight="1" x14ac:dyDescent="0.25">
      <c r="A4" s="321" t="s">
        <v>265</v>
      </c>
      <c r="B4" s="322"/>
      <c r="C4" s="322"/>
      <c r="D4" s="322"/>
      <c r="E4" s="322"/>
      <c r="F4" s="322"/>
      <c r="G4" s="315" t="s">
        <v>375</v>
      </c>
      <c r="H4" s="316"/>
      <c r="I4" s="316"/>
      <c r="J4" s="20" t="s">
        <v>377</v>
      </c>
      <c r="K4" s="15"/>
    </row>
    <row r="5" spans="1:11" ht="51.2" customHeight="1" x14ac:dyDescent="0.25">
      <c r="A5" s="321" t="s">
        <v>266</v>
      </c>
      <c r="B5" s="322"/>
      <c r="C5" s="322"/>
      <c r="D5" s="322"/>
      <c r="E5" s="322"/>
      <c r="F5" s="322"/>
      <c r="G5" s="315" t="s">
        <v>310</v>
      </c>
      <c r="H5" s="316"/>
      <c r="I5" s="316"/>
      <c r="J5" s="20" t="s">
        <v>11</v>
      </c>
      <c r="K5" s="15"/>
    </row>
    <row r="6" spans="1:11" ht="12.75" customHeight="1" x14ac:dyDescent="0.25">
      <c r="A6" s="321" t="s">
        <v>268</v>
      </c>
      <c r="B6" s="322"/>
      <c r="C6" s="322"/>
      <c r="D6" s="83"/>
      <c r="E6" s="83"/>
      <c r="F6" s="83"/>
      <c r="G6" s="21"/>
      <c r="H6" s="21"/>
      <c r="I6" s="22"/>
      <c r="J6" s="23">
        <v>383</v>
      </c>
      <c r="K6" s="15"/>
    </row>
    <row r="7" spans="1:11" ht="12.75" customHeight="1" x14ac:dyDescent="0.25">
      <c r="A7" s="24"/>
      <c r="B7" s="24"/>
      <c r="C7" s="24"/>
      <c r="D7" s="24"/>
      <c r="E7" s="24"/>
      <c r="F7" s="24"/>
      <c r="G7" s="24"/>
      <c r="H7" s="24"/>
      <c r="I7" s="24"/>
      <c r="J7" s="25"/>
      <c r="K7" s="15"/>
    </row>
    <row r="8" spans="1:11" ht="27" customHeight="1" x14ac:dyDescent="0.25">
      <c r="A8" s="327" t="s">
        <v>269</v>
      </c>
      <c r="B8" s="328"/>
      <c r="C8" s="328"/>
      <c r="D8" s="328"/>
      <c r="E8" s="84" t="s">
        <v>270</v>
      </c>
      <c r="F8" s="84" t="s">
        <v>271</v>
      </c>
      <c r="G8" s="84" t="s">
        <v>272</v>
      </c>
      <c r="H8" s="84" t="s">
        <v>273</v>
      </c>
      <c r="I8" s="84" t="s">
        <v>274</v>
      </c>
      <c r="J8" s="84" t="s">
        <v>275</v>
      </c>
      <c r="K8" s="15"/>
    </row>
    <row r="9" spans="1:11" ht="12.75" customHeight="1" x14ac:dyDescent="0.25">
      <c r="A9" s="319" t="s">
        <v>276</v>
      </c>
      <c r="B9" s="320"/>
      <c r="C9" s="320"/>
      <c r="D9" s="320"/>
      <c r="E9" s="320"/>
      <c r="F9" s="320"/>
      <c r="G9" s="320"/>
      <c r="H9" s="26">
        <v>0</v>
      </c>
      <c r="I9" s="26">
        <v>0</v>
      </c>
      <c r="J9" s="26">
        <v>0</v>
      </c>
      <c r="K9" s="15"/>
    </row>
    <row r="10" spans="1:11" ht="12.75" customHeight="1" x14ac:dyDescent="0.25">
      <c r="A10" s="319" t="s">
        <v>277</v>
      </c>
      <c r="B10" s="320"/>
      <c r="C10" s="320"/>
      <c r="D10" s="320"/>
      <c r="E10" s="320"/>
      <c r="F10" s="320"/>
      <c r="G10" s="320"/>
      <c r="H10" s="27">
        <v>15619635</v>
      </c>
      <c r="I10" s="27">
        <v>16664211</v>
      </c>
      <c r="J10" s="27">
        <v>17192389</v>
      </c>
      <c r="K10" s="15"/>
    </row>
    <row r="11" spans="1:11" ht="12.75" customHeight="1" x14ac:dyDescent="0.25">
      <c r="A11" s="82" t="s">
        <v>278</v>
      </c>
      <c r="B11" s="82" t="s">
        <v>279</v>
      </c>
      <c r="C11" s="82" t="s">
        <v>280</v>
      </c>
      <c r="D11" s="82" t="s">
        <v>154</v>
      </c>
      <c r="E11" s="82" t="s">
        <v>311</v>
      </c>
      <c r="F11" s="82" t="s">
        <v>312</v>
      </c>
      <c r="G11" s="82" t="s">
        <v>298</v>
      </c>
      <c r="H11" s="28">
        <v>0</v>
      </c>
      <c r="I11" s="28">
        <v>0</v>
      </c>
      <c r="J11" s="28">
        <v>0</v>
      </c>
      <c r="K11" s="15"/>
    </row>
    <row r="12" spans="1:11" ht="12.75" customHeight="1" x14ac:dyDescent="0.25">
      <c r="A12" s="82" t="s">
        <v>278</v>
      </c>
      <c r="B12" s="82" t="s">
        <v>279</v>
      </c>
      <c r="C12" s="82" t="s">
        <v>280</v>
      </c>
      <c r="D12" s="82" t="s">
        <v>154</v>
      </c>
      <c r="E12" s="82" t="s">
        <v>281</v>
      </c>
      <c r="F12" s="82" t="s">
        <v>312</v>
      </c>
      <c r="G12" s="82" t="s">
        <v>313</v>
      </c>
      <c r="H12" s="28">
        <v>0</v>
      </c>
      <c r="I12" s="28">
        <v>0</v>
      </c>
      <c r="J12" s="28">
        <v>0</v>
      </c>
      <c r="K12" s="15"/>
    </row>
    <row r="13" spans="1:11" ht="12.75" customHeight="1" x14ac:dyDescent="0.25">
      <c r="A13" s="82" t="s">
        <v>278</v>
      </c>
      <c r="B13" s="82" t="s">
        <v>279</v>
      </c>
      <c r="C13" s="82" t="s">
        <v>280</v>
      </c>
      <c r="D13" s="82" t="s">
        <v>154</v>
      </c>
      <c r="E13" s="82" t="s">
        <v>281</v>
      </c>
      <c r="F13" s="82" t="s">
        <v>312</v>
      </c>
      <c r="G13" s="82" t="s">
        <v>314</v>
      </c>
      <c r="H13" s="28">
        <v>0</v>
      </c>
      <c r="I13" s="28">
        <v>0</v>
      </c>
      <c r="J13" s="28">
        <v>0</v>
      </c>
      <c r="K13" s="15"/>
    </row>
    <row r="14" spans="1:11" ht="12.75" customHeight="1" x14ac:dyDescent="0.25">
      <c r="A14" s="82" t="s">
        <v>278</v>
      </c>
      <c r="B14" s="82" t="s">
        <v>279</v>
      </c>
      <c r="C14" s="82" t="s">
        <v>280</v>
      </c>
      <c r="D14" s="82" t="s">
        <v>154</v>
      </c>
      <c r="E14" s="82" t="s">
        <v>281</v>
      </c>
      <c r="F14" s="82" t="s">
        <v>312</v>
      </c>
      <c r="G14" s="82" t="s">
        <v>315</v>
      </c>
      <c r="H14" s="28">
        <v>0</v>
      </c>
      <c r="I14" s="28">
        <v>0</v>
      </c>
      <c r="J14" s="28">
        <v>0</v>
      </c>
      <c r="K14" s="15"/>
    </row>
    <row r="15" spans="1:11" ht="12.75" customHeight="1" x14ac:dyDescent="0.25">
      <c r="A15" s="82" t="s">
        <v>278</v>
      </c>
      <c r="B15" s="82" t="s">
        <v>279</v>
      </c>
      <c r="C15" s="82" t="s">
        <v>280</v>
      </c>
      <c r="D15" s="82" t="s">
        <v>154</v>
      </c>
      <c r="E15" s="82" t="s">
        <v>297</v>
      </c>
      <c r="F15" s="82" t="s">
        <v>312</v>
      </c>
      <c r="G15" s="82" t="s">
        <v>298</v>
      </c>
      <c r="H15" s="28">
        <v>0</v>
      </c>
      <c r="I15" s="28">
        <v>0</v>
      </c>
      <c r="J15" s="28">
        <v>0</v>
      </c>
      <c r="K15" s="15"/>
    </row>
    <row r="16" spans="1:11" ht="12.75" customHeight="1" x14ac:dyDescent="0.25">
      <c r="A16" s="82" t="s">
        <v>278</v>
      </c>
      <c r="B16" s="82" t="s">
        <v>279</v>
      </c>
      <c r="C16" s="82" t="s">
        <v>280</v>
      </c>
      <c r="D16" s="82" t="s">
        <v>154</v>
      </c>
      <c r="E16" s="82" t="s">
        <v>297</v>
      </c>
      <c r="F16" s="82" t="s">
        <v>316</v>
      </c>
      <c r="G16" s="82" t="s">
        <v>317</v>
      </c>
      <c r="H16" s="28">
        <v>0</v>
      </c>
      <c r="I16" s="28">
        <v>0</v>
      </c>
      <c r="J16" s="28">
        <v>0</v>
      </c>
      <c r="K16" s="15"/>
    </row>
    <row r="17" spans="1:11" ht="12.75" customHeight="1" x14ac:dyDescent="0.25">
      <c r="A17" s="82" t="s">
        <v>278</v>
      </c>
      <c r="B17" s="82" t="s">
        <v>279</v>
      </c>
      <c r="C17" s="82" t="s">
        <v>280</v>
      </c>
      <c r="D17" s="82" t="s">
        <v>154</v>
      </c>
      <c r="E17" s="82" t="s">
        <v>282</v>
      </c>
      <c r="F17" s="82" t="s">
        <v>312</v>
      </c>
      <c r="G17" s="82" t="s">
        <v>298</v>
      </c>
      <c r="H17" s="28">
        <v>0</v>
      </c>
      <c r="I17" s="28">
        <v>0</v>
      </c>
      <c r="J17" s="28">
        <v>0</v>
      </c>
      <c r="K17" s="15"/>
    </row>
    <row r="18" spans="1:11" ht="12.75" customHeight="1" x14ac:dyDescent="0.25">
      <c r="A18" s="82" t="s">
        <v>278</v>
      </c>
      <c r="B18" s="82" t="s">
        <v>279</v>
      </c>
      <c r="C18" s="82" t="s">
        <v>280</v>
      </c>
      <c r="D18" s="82" t="s">
        <v>154</v>
      </c>
      <c r="E18" s="82" t="s">
        <v>282</v>
      </c>
      <c r="F18" s="82" t="s">
        <v>316</v>
      </c>
      <c r="G18" s="82" t="s">
        <v>317</v>
      </c>
      <c r="H18" s="28">
        <v>0</v>
      </c>
      <c r="I18" s="28">
        <v>0</v>
      </c>
      <c r="J18" s="28">
        <v>0</v>
      </c>
      <c r="K18" s="15"/>
    </row>
    <row r="19" spans="1:11" ht="12.75" customHeight="1" x14ac:dyDescent="0.25">
      <c r="A19" s="82" t="s">
        <v>278</v>
      </c>
      <c r="B19" s="82" t="s">
        <v>279</v>
      </c>
      <c r="C19" s="82" t="s">
        <v>280</v>
      </c>
      <c r="D19" s="82" t="s">
        <v>154</v>
      </c>
      <c r="E19" s="82" t="s">
        <v>284</v>
      </c>
      <c r="F19" s="82" t="s">
        <v>316</v>
      </c>
      <c r="G19" s="82" t="s">
        <v>317</v>
      </c>
      <c r="H19" s="28">
        <v>0</v>
      </c>
      <c r="I19" s="28">
        <v>0</v>
      </c>
      <c r="J19" s="28">
        <v>0</v>
      </c>
      <c r="K19" s="15"/>
    </row>
    <row r="20" spans="1:11" ht="12.75" customHeight="1" x14ac:dyDescent="0.25">
      <c r="A20" s="82" t="s">
        <v>278</v>
      </c>
      <c r="B20" s="82" t="s">
        <v>279</v>
      </c>
      <c r="C20" s="82" t="s">
        <v>280</v>
      </c>
      <c r="D20" s="82" t="s">
        <v>154</v>
      </c>
      <c r="E20" s="82" t="s">
        <v>304</v>
      </c>
      <c r="F20" s="82" t="s">
        <v>312</v>
      </c>
      <c r="G20" s="82" t="s">
        <v>379</v>
      </c>
      <c r="H20" s="28">
        <v>0</v>
      </c>
      <c r="I20" s="28">
        <v>0</v>
      </c>
      <c r="J20" s="28">
        <v>0</v>
      </c>
      <c r="K20" s="15"/>
    </row>
    <row r="21" spans="1:11" ht="12.75" customHeight="1" x14ac:dyDescent="0.25">
      <c r="A21" s="82" t="s">
        <v>278</v>
      </c>
      <c r="B21" s="82" t="s">
        <v>279</v>
      </c>
      <c r="C21" s="82" t="s">
        <v>280</v>
      </c>
      <c r="D21" s="82" t="s">
        <v>154</v>
      </c>
      <c r="E21" s="82" t="s">
        <v>286</v>
      </c>
      <c r="F21" s="82" t="s">
        <v>312</v>
      </c>
      <c r="G21" s="82" t="s">
        <v>298</v>
      </c>
      <c r="H21" s="28">
        <v>0</v>
      </c>
      <c r="I21" s="28">
        <v>0</v>
      </c>
      <c r="J21" s="28">
        <v>0</v>
      </c>
      <c r="K21" s="15"/>
    </row>
    <row r="22" spans="1:11" ht="12.75" customHeight="1" x14ac:dyDescent="0.25">
      <c r="A22" s="82" t="s">
        <v>278</v>
      </c>
      <c r="B22" s="82" t="s">
        <v>279</v>
      </c>
      <c r="C22" s="82" t="s">
        <v>280</v>
      </c>
      <c r="D22" s="82" t="s">
        <v>154</v>
      </c>
      <c r="E22" s="82" t="s">
        <v>287</v>
      </c>
      <c r="F22" s="82" t="s">
        <v>312</v>
      </c>
      <c r="G22" s="82" t="s">
        <v>298</v>
      </c>
      <c r="H22" s="28">
        <v>0</v>
      </c>
      <c r="I22" s="28">
        <v>0</v>
      </c>
      <c r="J22" s="28">
        <v>0</v>
      </c>
      <c r="K22" s="15"/>
    </row>
    <row r="23" spans="1:11" ht="12.75" customHeight="1" x14ac:dyDescent="0.25">
      <c r="A23" s="82" t="s">
        <v>278</v>
      </c>
      <c r="B23" s="82" t="s">
        <v>279</v>
      </c>
      <c r="C23" s="82" t="s">
        <v>280</v>
      </c>
      <c r="D23" s="82" t="s">
        <v>154</v>
      </c>
      <c r="E23" s="82" t="s">
        <v>287</v>
      </c>
      <c r="F23" s="82" t="s">
        <v>316</v>
      </c>
      <c r="G23" s="82" t="s">
        <v>317</v>
      </c>
      <c r="H23" s="28">
        <v>0</v>
      </c>
      <c r="I23" s="28">
        <v>0</v>
      </c>
      <c r="J23" s="28">
        <v>0</v>
      </c>
      <c r="K23" s="15"/>
    </row>
    <row r="24" spans="1:11" ht="12.75" customHeight="1" x14ac:dyDescent="0.25">
      <c r="A24" s="82" t="s">
        <v>278</v>
      </c>
      <c r="B24" s="317" t="s">
        <v>288</v>
      </c>
      <c r="C24" s="318"/>
      <c r="D24" s="82" t="s">
        <v>288</v>
      </c>
      <c r="E24" s="82" t="s">
        <v>84</v>
      </c>
      <c r="F24" s="82" t="s">
        <v>312</v>
      </c>
      <c r="G24" s="82" t="s">
        <v>298</v>
      </c>
      <c r="H24" s="28">
        <v>500578</v>
      </c>
      <c r="I24" s="28">
        <v>511883</v>
      </c>
      <c r="J24" s="28">
        <v>471186</v>
      </c>
      <c r="K24" s="15"/>
    </row>
    <row r="25" spans="1:11" ht="12.75" customHeight="1" x14ac:dyDescent="0.25">
      <c r="A25" s="82" t="s">
        <v>278</v>
      </c>
      <c r="B25" s="317" t="s">
        <v>288</v>
      </c>
      <c r="C25" s="318"/>
      <c r="D25" s="82" t="s">
        <v>288</v>
      </c>
      <c r="E25" s="82" t="s">
        <v>84</v>
      </c>
      <c r="F25" s="82" t="s">
        <v>312</v>
      </c>
      <c r="G25" s="82" t="s">
        <v>313</v>
      </c>
      <c r="H25" s="28">
        <v>1672700</v>
      </c>
      <c r="I25" s="28">
        <v>1536200</v>
      </c>
      <c r="J25" s="28">
        <v>1186200</v>
      </c>
      <c r="K25" s="15"/>
    </row>
    <row r="26" spans="1:11" ht="12.75" customHeight="1" x14ac:dyDescent="0.25">
      <c r="A26" s="82" t="s">
        <v>278</v>
      </c>
      <c r="B26" s="317" t="s">
        <v>288</v>
      </c>
      <c r="C26" s="318"/>
      <c r="D26" s="82" t="s">
        <v>288</v>
      </c>
      <c r="E26" s="82" t="s">
        <v>84</v>
      </c>
      <c r="F26" s="82" t="s">
        <v>312</v>
      </c>
      <c r="G26" s="82" t="s">
        <v>314</v>
      </c>
      <c r="H26" s="28">
        <v>8300</v>
      </c>
      <c r="I26" s="28">
        <v>13600</v>
      </c>
      <c r="J26" s="28">
        <v>8600</v>
      </c>
      <c r="K26" s="15"/>
    </row>
    <row r="27" spans="1:11" ht="12.75" customHeight="1" x14ac:dyDescent="0.25">
      <c r="A27" s="82" t="s">
        <v>278</v>
      </c>
      <c r="B27" s="317" t="s">
        <v>288</v>
      </c>
      <c r="C27" s="318"/>
      <c r="D27" s="82" t="s">
        <v>288</v>
      </c>
      <c r="E27" s="82" t="s">
        <v>84</v>
      </c>
      <c r="F27" s="82" t="s">
        <v>312</v>
      </c>
      <c r="G27" s="82" t="s">
        <v>315</v>
      </c>
      <c r="H27" s="28">
        <v>8061</v>
      </c>
      <c r="I27" s="28">
        <v>8061</v>
      </c>
      <c r="J27" s="28">
        <v>8061</v>
      </c>
      <c r="K27" s="15"/>
    </row>
    <row r="28" spans="1:11" ht="12.75" customHeight="1" x14ac:dyDescent="0.25">
      <c r="A28" s="82" t="s">
        <v>278</v>
      </c>
      <c r="B28" s="317" t="s">
        <v>288</v>
      </c>
      <c r="C28" s="318"/>
      <c r="D28" s="82" t="s">
        <v>288</v>
      </c>
      <c r="E28" s="82" t="s">
        <v>84</v>
      </c>
      <c r="F28" s="82" t="s">
        <v>316</v>
      </c>
      <c r="G28" s="82" t="s">
        <v>317</v>
      </c>
      <c r="H28" s="28">
        <v>13429996</v>
      </c>
      <c r="I28" s="28">
        <v>14594467</v>
      </c>
      <c r="J28" s="28">
        <v>15518342</v>
      </c>
      <c r="K28" s="15"/>
    </row>
    <row r="29" spans="1:11" ht="12.75" customHeight="1" x14ac:dyDescent="0.25">
      <c r="A29" s="319" t="s">
        <v>291</v>
      </c>
      <c r="B29" s="320"/>
      <c r="C29" s="320"/>
      <c r="D29" s="320"/>
      <c r="E29" s="320"/>
      <c r="F29" s="320"/>
      <c r="G29" s="320"/>
      <c r="H29" s="27">
        <v>15619635</v>
      </c>
      <c r="I29" s="27">
        <v>16664211</v>
      </c>
      <c r="J29" s="27">
        <v>17192389</v>
      </c>
      <c r="K29" s="15"/>
    </row>
    <row r="30" spans="1:11" ht="12.75" customHeight="1" x14ac:dyDescent="0.25">
      <c r="A30" s="82" t="s">
        <v>278</v>
      </c>
      <c r="B30" s="82" t="s">
        <v>279</v>
      </c>
      <c r="C30" s="82" t="s">
        <v>280</v>
      </c>
      <c r="D30" s="82" t="s">
        <v>68</v>
      </c>
      <c r="E30" s="82" t="s">
        <v>308</v>
      </c>
      <c r="F30" s="82" t="s">
        <v>316</v>
      </c>
      <c r="G30" s="82" t="s">
        <v>318</v>
      </c>
      <c r="H30" s="28">
        <v>6248883</v>
      </c>
      <c r="I30" s="28">
        <v>6792536</v>
      </c>
      <c r="J30" s="28">
        <v>7223862</v>
      </c>
      <c r="K30" s="15"/>
    </row>
    <row r="31" spans="1:11" ht="12.75" customHeight="1" x14ac:dyDescent="0.25">
      <c r="A31" s="82" t="s">
        <v>278</v>
      </c>
      <c r="B31" s="82" t="s">
        <v>279</v>
      </c>
      <c r="C31" s="82" t="s">
        <v>280</v>
      </c>
      <c r="D31" s="82" t="s">
        <v>68</v>
      </c>
      <c r="E31" s="82" t="s">
        <v>308</v>
      </c>
      <c r="F31" s="82" t="s">
        <v>316</v>
      </c>
      <c r="G31" s="82" t="s">
        <v>319</v>
      </c>
      <c r="H31" s="28">
        <v>3289656</v>
      </c>
      <c r="I31" s="28">
        <v>3575856</v>
      </c>
      <c r="J31" s="28">
        <v>3802923</v>
      </c>
      <c r="K31" s="15"/>
    </row>
    <row r="32" spans="1:11" ht="12.75" customHeight="1" x14ac:dyDescent="0.25">
      <c r="A32" s="82" t="s">
        <v>278</v>
      </c>
      <c r="B32" s="82" t="s">
        <v>279</v>
      </c>
      <c r="C32" s="82" t="s">
        <v>280</v>
      </c>
      <c r="D32" s="82" t="s">
        <v>68</v>
      </c>
      <c r="E32" s="82" t="s">
        <v>308</v>
      </c>
      <c r="F32" s="82" t="s">
        <v>316</v>
      </c>
      <c r="G32" s="82" t="s">
        <v>320</v>
      </c>
      <c r="H32" s="28">
        <v>741590</v>
      </c>
      <c r="I32" s="28">
        <v>806108</v>
      </c>
      <c r="J32" s="28">
        <v>857296</v>
      </c>
      <c r="K32" s="15"/>
    </row>
    <row r="33" spans="1:11" ht="12.75" customHeight="1" x14ac:dyDescent="0.25">
      <c r="A33" s="82" t="s">
        <v>278</v>
      </c>
      <c r="B33" s="82" t="s">
        <v>279</v>
      </c>
      <c r="C33" s="82" t="s">
        <v>280</v>
      </c>
      <c r="D33" s="82" t="s">
        <v>77</v>
      </c>
      <c r="E33" s="82" t="s">
        <v>309</v>
      </c>
      <c r="F33" s="82" t="s">
        <v>316</v>
      </c>
      <c r="G33" s="82" t="s">
        <v>318</v>
      </c>
      <c r="H33" s="28">
        <v>1887163</v>
      </c>
      <c r="I33" s="28">
        <v>2051346</v>
      </c>
      <c r="J33" s="28">
        <v>2181607</v>
      </c>
      <c r="K33" s="15"/>
    </row>
    <row r="34" spans="1:11" ht="12.75" customHeight="1" x14ac:dyDescent="0.25">
      <c r="A34" s="82" t="s">
        <v>278</v>
      </c>
      <c r="B34" s="82" t="s">
        <v>279</v>
      </c>
      <c r="C34" s="82" t="s">
        <v>280</v>
      </c>
      <c r="D34" s="82" t="s">
        <v>77</v>
      </c>
      <c r="E34" s="82" t="s">
        <v>309</v>
      </c>
      <c r="F34" s="82" t="s">
        <v>316</v>
      </c>
      <c r="G34" s="82" t="s">
        <v>319</v>
      </c>
      <c r="H34" s="28">
        <v>993476</v>
      </c>
      <c r="I34" s="28">
        <v>1079908</v>
      </c>
      <c r="J34" s="28">
        <v>1148483</v>
      </c>
      <c r="K34" s="15"/>
    </row>
    <row r="35" spans="1:11" ht="12.75" customHeight="1" x14ac:dyDescent="0.25">
      <c r="A35" s="82" t="s">
        <v>278</v>
      </c>
      <c r="B35" s="82" t="s">
        <v>279</v>
      </c>
      <c r="C35" s="82" t="s">
        <v>280</v>
      </c>
      <c r="D35" s="82" t="s">
        <v>77</v>
      </c>
      <c r="E35" s="82" t="s">
        <v>309</v>
      </c>
      <c r="F35" s="82" t="s">
        <v>316</v>
      </c>
      <c r="G35" s="82" t="s">
        <v>320</v>
      </c>
      <c r="H35" s="28">
        <v>223960</v>
      </c>
      <c r="I35" s="28">
        <v>243445</v>
      </c>
      <c r="J35" s="28">
        <v>258903</v>
      </c>
      <c r="K35" s="15"/>
    </row>
    <row r="36" spans="1:11" ht="12.75" customHeight="1" x14ac:dyDescent="0.25">
      <c r="A36" s="82" t="s">
        <v>278</v>
      </c>
      <c r="B36" s="82" t="s">
        <v>279</v>
      </c>
      <c r="C36" s="82" t="s">
        <v>280</v>
      </c>
      <c r="D36" s="82" t="s">
        <v>154</v>
      </c>
      <c r="E36" s="82" t="s">
        <v>311</v>
      </c>
      <c r="F36" s="82" t="s">
        <v>312</v>
      </c>
      <c r="G36" s="82" t="s">
        <v>298</v>
      </c>
      <c r="H36" s="28">
        <v>11500</v>
      </c>
      <c r="I36" s="28">
        <v>12189</v>
      </c>
      <c r="J36" s="28">
        <v>9710</v>
      </c>
      <c r="K36" s="15"/>
    </row>
    <row r="37" spans="1:11" ht="12.75" customHeight="1" x14ac:dyDescent="0.25">
      <c r="A37" s="82" t="s">
        <v>278</v>
      </c>
      <c r="B37" s="82" t="s">
        <v>279</v>
      </c>
      <c r="C37" s="82" t="s">
        <v>280</v>
      </c>
      <c r="D37" s="82" t="s">
        <v>154</v>
      </c>
      <c r="E37" s="82" t="s">
        <v>281</v>
      </c>
      <c r="F37" s="82" t="s">
        <v>312</v>
      </c>
      <c r="G37" s="82" t="s">
        <v>313</v>
      </c>
      <c r="H37" s="28">
        <v>1672700</v>
      </c>
      <c r="I37" s="28">
        <v>1536200</v>
      </c>
      <c r="J37" s="28">
        <v>1186200</v>
      </c>
      <c r="K37" s="15"/>
    </row>
    <row r="38" spans="1:11" ht="12.75" customHeight="1" x14ac:dyDescent="0.25">
      <c r="A38" s="82" t="s">
        <v>278</v>
      </c>
      <c r="B38" s="82" t="s">
        <v>279</v>
      </c>
      <c r="C38" s="82" t="s">
        <v>280</v>
      </c>
      <c r="D38" s="82" t="s">
        <v>154</v>
      </c>
      <c r="E38" s="82" t="s">
        <v>281</v>
      </c>
      <c r="F38" s="82" t="s">
        <v>312</v>
      </c>
      <c r="G38" s="82" t="s">
        <v>314</v>
      </c>
      <c r="H38" s="28">
        <v>8300</v>
      </c>
      <c r="I38" s="28">
        <v>13600</v>
      </c>
      <c r="J38" s="28">
        <v>8600</v>
      </c>
      <c r="K38" s="15"/>
    </row>
    <row r="39" spans="1:11" ht="12.75" customHeight="1" x14ac:dyDescent="0.25">
      <c r="A39" s="82" t="s">
        <v>278</v>
      </c>
      <c r="B39" s="82" t="s">
        <v>279</v>
      </c>
      <c r="C39" s="82" t="s">
        <v>280</v>
      </c>
      <c r="D39" s="82" t="s">
        <v>154</v>
      </c>
      <c r="E39" s="82" t="s">
        <v>281</v>
      </c>
      <c r="F39" s="82" t="s">
        <v>312</v>
      </c>
      <c r="G39" s="82" t="s">
        <v>315</v>
      </c>
      <c r="H39" s="28">
        <v>8061</v>
      </c>
      <c r="I39" s="28">
        <v>8061</v>
      </c>
      <c r="J39" s="28">
        <v>8061</v>
      </c>
      <c r="K39" s="15"/>
    </row>
    <row r="40" spans="1:11" ht="12.75" customHeight="1" x14ac:dyDescent="0.25">
      <c r="A40" s="82" t="s">
        <v>278</v>
      </c>
      <c r="B40" s="82" t="s">
        <v>279</v>
      </c>
      <c r="C40" s="82" t="s">
        <v>280</v>
      </c>
      <c r="D40" s="82" t="s">
        <v>154</v>
      </c>
      <c r="E40" s="82" t="s">
        <v>297</v>
      </c>
      <c r="F40" s="82" t="s">
        <v>312</v>
      </c>
      <c r="G40" s="82" t="s">
        <v>298</v>
      </c>
      <c r="H40" s="28">
        <v>120700</v>
      </c>
      <c r="I40" s="28">
        <v>127928</v>
      </c>
      <c r="J40" s="28">
        <v>101907</v>
      </c>
      <c r="K40" s="15"/>
    </row>
    <row r="41" spans="1:11" ht="12.75" customHeight="1" x14ac:dyDescent="0.25">
      <c r="A41" s="82" t="s">
        <v>278</v>
      </c>
      <c r="B41" s="82" t="s">
        <v>279</v>
      </c>
      <c r="C41" s="82" t="s">
        <v>280</v>
      </c>
      <c r="D41" s="82" t="s">
        <v>154</v>
      </c>
      <c r="E41" s="82" t="s">
        <v>297</v>
      </c>
      <c r="F41" s="82" t="s">
        <v>316</v>
      </c>
      <c r="G41" s="82" t="s">
        <v>317</v>
      </c>
      <c r="H41" s="28">
        <v>10300</v>
      </c>
      <c r="I41" s="28">
        <v>10300</v>
      </c>
      <c r="J41" s="28">
        <v>10300</v>
      </c>
      <c r="K41" s="15"/>
    </row>
    <row r="42" spans="1:11" ht="12.75" customHeight="1" x14ac:dyDescent="0.25">
      <c r="A42" s="82" t="s">
        <v>278</v>
      </c>
      <c r="B42" s="82" t="s">
        <v>279</v>
      </c>
      <c r="C42" s="82" t="s">
        <v>280</v>
      </c>
      <c r="D42" s="82" t="s">
        <v>154</v>
      </c>
      <c r="E42" s="82" t="s">
        <v>282</v>
      </c>
      <c r="F42" s="82" t="s">
        <v>312</v>
      </c>
      <c r="G42" s="82" t="s">
        <v>298</v>
      </c>
      <c r="H42" s="28">
        <v>46224</v>
      </c>
      <c r="I42" s="28">
        <v>48992</v>
      </c>
      <c r="J42" s="28">
        <v>39027</v>
      </c>
      <c r="K42" s="15"/>
    </row>
    <row r="43" spans="1:11" ht="12.75" customHeight="1" x14ac:dyDescent="0.25">
      <c r="A43" s="82" t="s">
        <v>278</v>
      </c>
      <c r="B43" s="82" t="s">
        <v>279</v>
      </c>
      <c r="C43" s="82" t="s">
        <v>280</v>
      </c>
      <c r="D43" s="82" t="s">
        <v>154</v>
      </c>
      <c r="E43" s="82" t="s">
        <v>282</v>
      </c>
      <c r="F43" s="82" t="s">
        <v>316</v>
      </c>
      <c r="G43" s="82" t="s">
        <v>317</v>
      </c>
      <c r="H43" s="28">
        <v>2000</v>
      </c>
      <c r="I43" s="28">
        <v>2000</v>
      </c>
      <c r="J43" s="28">
        <v>2000</v>
      </c>
      <c r="K43" s="15"/>
    </row>
    <row r="44" spans="1:11" ht="12.75" customHeight="1" x14ac:dyDescent="0.25">
      <c r="A44" s="82" t="s">
        <v>278</v>
      </c>
      <c r="B44" s="82" t="s">
        <v>279</v>
      </c>
      <c r="C44" s="82" t="s">
        <v>280</v>
      </c>
      <c r="D44" s="82" t="s">
        <v>154</v>
      </c>
      <c r="E44" s="82" t="s">
        <v>284</v>
      </c>
      <c r="F44" s="82" t="s">
        <v>316</v>
      </c>
      <c r="G44" s="82" t="s">
        <v>317</v>
      </c>
      <c r="H44" s="28">
        <v>9000</v>
      </c>
      <c r="I44" s="28">
        <v>9000</v>
      </c>
      <c r="J44" s="28">
        <v>9000</v>
      </c>
      <c r="K44" s="15"/>
    </row>
    <row r="45" spans="1:11" ht="12.75" customHeight="1" x14ac:dyDescent="0.25">
      <c r="A45" s="82" t="s">
        <v>278</v>
      </c>
      <c r="B45" s="82" t="s">
        <v>279</v>
      </c>
      <c r="C45" s="82" t="s">
        <v>280</v>
      </c>
      <c r="D45" s="82" t="s">
        <v>154</v>
      </c>
      <c r="E45" s="82" t="s">
        <v>304</v>
      </c>
      <c r="F45" s="82" t="s">
        <v>312</v>
      </c>
      <c r="G45" s="82" t="s">
        <v>379</v>
      </c>
      <c r="H45" s="28">
        <v>293800</v>
      </c>
      <c r="I45" s="28">
        <v>293800</v>
      </c>
      <c r="J45" s="28">
        <v>293800</v>
      </c>
      <c r="K45" s="15"/>
    </row>
    <row r="46" spans="1:11" ht="12.75" customHeight="1" x14ac:dyDescent="0.25">
      <c r="A46" s="82" t="s">
        <v>278</v>
      </c>
      <c r="B46" s="82" t="s">
        <v>279</v>
      </c>
      <c r="C46" s="82" t="s">
        <v>280</v>
      </c>
      <c r="D46" s="82" t="s">
        <v>154</v>
      </c>
      <c r="E46" s="82" t="s">
        <v>286</v>
      </c>
      <c r="F46" s="82" t="s">
        <v>312</v>
      </c>
      <c r="G46" s="82" t="s">
        <v>298</v>
      </c>
      <c r="H46" s="28">
        <v>2000</v>
      </c>
      <c r="I46" s="28">
        <v>2120</v>
      </c>
      <c r="J46" s="28">
        <v>1689</v>
      </c>
      <c r="K46" s="15"/>
    </row>
    <row r="47" spans="1:11" ht="12.75" customHeight="1" x14ac:dyDescent="0.25">
      <c r="A47" s="82" t="s">
        <v>278</v>
      </c>
      <c r="B47" s="82" t="s">
        <v>279</v>
      </c>
      <c r="C47" s="82" t="s">
        <v>280</v>
      </c>
      <c r="D47" s="82" t="s">
        <v>154</v>
      </c>
      <c r="E47" s="82" t="s">
        <v>287</v>
      </c>
      <c r="F47" s="82" t="s">
        <v>312</v>
      </c>
      <c r="G47" s="82" t="s">
        <v>298</v>
      </c>
      <c r="H47" s="28">
        <v>7354</v>
      </c>
      <c r="I47" s="28">
        <v>7794</v>
      </c>
      <c r="J47" s="28">
        <v>6209</v>
      </c>
      <c r="K47" s="15"/>
    </row>
    <row r="48" spans="1:11" ht="12.75" customHeight="1" x14ac:dyDescent="0.25">
      <c r="A48" s="82" t="s">
        <v>278</v>
      </c>
      <c r="B48" s="82" t="s">
        <v>279</v>
      </c>
      <c r="C48" s="82" t="s">
        <v>280</v>
      </c>
      <c r="D48" s="82" t="s">
        <v>154</v>
      </c>
      <c r="E48" s="82" t="s">
        <v>287</v>
      </c>
      <c r="F48" s="82" t="s">
        <v>316</v>
      </c>
      <c r="G48" s="82" t="s">
        <v>317</v>
      </c>
      <c r="H48" s="28">
        <v>23968</v>
      </c>
      <c r="I48" s="28">
        <v>23968</v>
      </c>
      <c r="J48" s="28">
        <v>23968</v>
      </c>
      <c r="K48" s="15"/>
    </row>
    <row r="49" spans="1:11" ht="12.75" customHeight="1" x14ac:dyDescent="0.25">
      <c r="A49" s="82" t="s">
        <v>278</v>
      </c>
      <c r="B49" s="82" t="s">
        <v>279</v>
      </c>
      <c r="C49" s="82" t="s">
        <v>280</v>
      </c>
      <c r="D49" s="82" t="s">
        <v>118</v>
      </c>
      <c r="E49" s="82" t="s">
        <v>321</v>
      </c>
      <c r="F49" s="82" t="s">
        <v>312</v>
      </c>
      <c r="G49" s="82" t="s">
        <v>322</v>
      </c>
      <c r="H49" s="28">
        <v>18000</v>
      </c>
      <c r="I49" s="28">
        <v>18000</v>
      </c>
      <c r="J49" s="28">
        <v>18000</v>
      </c>
      <c r="K49" s="15"/>
    </row>
    <row r="50" spans="1:11" ht="12.75" customHeight="1" x14ac:dyDescent="0.25">
      <c r="A50" s="82" t="s">
        <v>278</v>
      </c>
      <c r="B50" s="82" t="s">
        <v>279</v>
      </c>
      <c r="C50" s="82" t="s">
        <v>280</v>
      </c>
      <c r="D50" s="82" t="s">
        <v>124</v>
      </c>
      <c r="E50" s="82" t="s">
        <v>323</v>
      </c>
      <c r="F50" s="82" t="s">
        <v>312</v>
      </c>
      <c r="G50" s="82" t="s">
        <v>298</v>
      </c>
      <c r="H50" s="28">
        <v>1000</v>
      </c>
      <c r="I50" s="28">
        <v>1060</v>
      </c>
      <c r="J50" s="28">
        <v>844</v>
      </c>
      <c r="K50" s="15"/>
    </row>
    <row r="51" spans="1:11" ht="12.75" customHeight="1" x14ac:dyDescent="0.25">
      <c r="A51" s="319" t="s">
        <v>292</v>
      </c>
      <c r="B51" s="320"/>
      <c r="C51" s="320"/>
      <c r="D51" s="320"/>
      <c r="E51" s="320"/>
      <c r="F51" s="320"/>
      <c r="G51" s="320"/>
      <c r="H51" s="26">
        <v>0</v>
      </c>
      <c r="I51" s="26">
        <v>0</v>
      </c>
      <c r="J51" s="26">
        <v>0</v>
      </c>
      <c r="K51" s="15"/>
    </row>
    <row r="52" spans="1:11" ht="12.75" customHeight="1" x14ac:dyDescent="0.25">
      <c r="A52" s="29"/>
      <c r="B52" s="29"/>
      <c r="C52" s="29"/>
      <c r="D52" s="29"/>
      <c r="E52" s="29"/>
      <c r="F52" s="29"/>
      <c r="G52" s="29"/>
      <c r="H52" s="29"/>
      <c r="I52" s="29"/>
      <c r="J52" s="29"/>
      <c r="K52" s="15"/>
    </row>
    <row r="53" spans="1:11" ht="14.25" customHeight="1" x14ac:dyDescent="0.25">
      <c r="A53" s="30" t="s">
        <v>239</v>
      </c>
      <c r="B53" s="30"/>
      <c r="C53" s="30"/>
      <c r="D53" s="30"/>
      <c r="E53" s="30"/>
      <c r="F53" s="31"/>
      <c r="G53" s="31"/>
      <c r="H53" s="32"/>
      <c r="I53" s="24"/>
      <c r="J53" s="33"/>
      <c r="K53" s="15"/>
    </row>
    <row r="54" spans="1:11" ht="14.25" customHeight="1" x14ac:dyDescent="0.25">
      <c r="A54" s="30"/>
      <c r="B54" s="30"/>
      <c r="C54" s="30"/>
      <c r="D54" s="30"/>
      <c r="E54" s="30"/>
      <c r="F54" s="34"/>
      <c r="G54" s="34" t="s">
        <v>17</v>
      </c>
      <c r="H54" s="35"/>
      <c r="I54" s="36"/>
      <c r="J54" s="33"/>
      <c r="K54" s="15"/>
    </row>
    <row r="55" spans="1:11" ht="14.25" customHeight="1" x14ac:dyDescent="0.25">
      <c r="A55" s="331" t="s">
        <v>293</v>
      </c>
      <c r="B55" s="332"/>
      <c r="C55" s="332"/>
      <c r="D55" s="85"/>
      <c r="E55" s="30"/>
      <c r="F55" s="31"/>
      <c r="G55" s="31"/>
      <c r="H55" s="30"/>
      <c r="I55" s="37"/>
      <c r="J55" s="33"/>
      <c r="K55" s="15"/>
    </row>
    <row r="56" spans="1:11" ht="14.25" customHeight="1" x14ac:dyDescent="0.25">
      <c r="A56" s="30"/>
      <c r="B56" s="30"/>
      <c r="C56" s="30"/>
      <c r="D56" s="30"/>
      <c r="E56" s="30"/>
      <c r="F56" s="34"/>
      <c r="G56" s="34" t="s">
        <v>17</v>
      </c>
      <c r="H56" s="30"/>
      <c r="I56" s="36"/>
      <c r="J56" s="33"/>
      <c r="K56" s="15"/>
    </row>
    <row r="57" spans="1:11" ht="60.75" customHeight="1" x14ac:dyDescent="0.25">
      <c r="A57" s="331" t="s">
        <v>294</v>
      </c>
      <c r="B57" s="332"/>
      <c r="C57" s="332"/>
      <c r="D57" s="85"/>
      <c r="E57" s="30"/>
      <c r="F57" s="31"/>
      <c r="G57" s="31"/>
      <c r="H57" s="30"/>
      <c r="I57" s="37"/>
      <c r="J57" s="33"/>
      <c r="K57" s="15"/>
    </row>
    <row r="58" spans="1:11" ht="14.25" customHeight="1" x14ac:dyDescent="0.25">
      <c r="A58" s="30"/>
      <c r="B58" s="30"/>
      <c r="C58" s="30"/>
      <c r="D58" s="30"/>
      <c r="E58" s="30"/>
      <c r="F58" s="34"/>
      <c r="G58" s="34" t="s">
        <v>17</v>
      </c>
      <c r="H58" s="30"/>
      <c r="I58" s="36"/>
      <c r="J58" s="33"/>
      <c r="K58" s="15"/>
    </row>
    <row r="59" spans="1:11" ht="14.25" customHeight="1" x14ac:dyDescent="0.25">
      <c r="A59" s="329" t="s">
        <v>295</v>
      </c>
      <c r="B59" s="330"/>
      <c r="C59" s="330"/>
      <c r="D59" s="330"/>
      <c r="E59" s="330"/>
      <c r="F59" s="33"/>
      <c r="G59" s="33"/>
      <c r="H59" s="33"/>
      <c r="I59" s="33"/>
      <c r="J59" s="33"/>
      <c r="K59" s="15"/>
    </row>
  </sheetData>
  <mergeCells count="21">
    <mergeCell ref="A59:E59"/>
    <mergeCell ref="A1:H1"/>
    <mergeCell ref="G3:I3"/>
    <mergeCell ref="G4:I4"/>
    <mergeCell ref="B27:C27"/>
    <mergeCell ref="B28:C28"/>
    <mergeCell ref="A3:F3"/>
    <mergeCell ref="A4:F4"/>
    <mergeCell ref="A5:F5"/>
    <mergeCell ref="A6:C6"/>
    <mergeCell ref="A8:D8"/>
    <mergeCell ref="A57:C57"/>
    <mergeCell ref="G5:I5"/>
    <mergeCell ref="B24:C24"/>
    <mergeCell ref="A29:G29"/>
    <mergeCell ref="A51:G51"/>
    <mergeCell ref="B26:C26"/>
    <mergeCell ref="A9:G9"/>
    <mergeCell ref="A10:G10"/>
    <mergeCell ref="B25:C25"/>
    <mergeCell ref="A55:C5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topLeftCell="A15" workbookViewId="0">
      <selection activeCell="J1" sqref="J1:J1048576"/>
    </sheetView>
  </sheetViews>
  <sheetFormatPr defaultColWidth="9.140625" defaultRowHeight="12.75" x14ac:dyDescent="0.2"/>
  <cols>
    <col min="1" max="1" width="6.5703125" style="16" customWidth="1"/>
    <col min="2" max="2" width="8.140625" style="16" customWidth="1"/>
    <col min="3" max="3" width="10.140625" style="16" customWidth="1"/>
    <col min="4" max="4" width="6.7109375" style="16" customWidth="1"/>
    <col min="5" max="5" width="7.5703125" style="16" customWidth="1"/>
    <col min="6" max="6" width="11.42578125" style="16" customWidth="1"/>
    <col min="7" max="9" width="15" style="16" customWidth="1"/>
    <col min="10" max="10" width="14.85546875" style="16" customWidth="1"/>
    <col min="11" max="11" width="9.140625" style="16" customWidth="1"/>
    <col min="12" max="16384" width="9.140625" style="16"/>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262</v>
      </c>
      <c r="K2" s="15"/>
    </row>
    <row r="3" spans="1:11" ht="38.450000000000003" customHeight="1" x14ac:dyDescent="0.25">
      <c r="A3" s="321" t="s">
        <v>263</v>
      </c>
      <c r="B3" s="322"/>
      <c r="C3" s="322"/>
      <c r="D3" s="322"/>
      <c r="E3" s="322"/>
      <c r="F3" s="322"/>
      <c r="G3" s="325" t="s">
        <v>264</v>
      </c>
      <c r="H3" s="326"/>
      <c r="I3" s="326"/>
      <c r="J3" s="20" t="s">
        <v>259</v>
      </c>
      <c r="K3" s="15"/>
    </row>
    <row r="4" spans="1:11" ht="25.7" customHeight="1" x14ac:dyDescent="0.25">
      <c r="A4" s="321" t="s">
        <v>265</v>
      </c>
      <c r="B4" s="322"/>
      <c r="C4" s="322"/>
      <c r="D4" s="322"/>
      <c r="E4" s="322"/>
      <c r="F4" s="322"/>
      <c r="G4" s="315" t="s">
        <v>375</v>
      </c>
      <c r="H4" s="316"/>
      <c r="I4" s="316"/>
      <c r="J4" s="20" t="s">
        <v>380</v>
      </c>
      <c r="K4" s="15"/>
    </row>
    <row r="5" spans="1:11" ht="51.2" customHeight="1" x14ac:dyDescent="0.25">
      <c r="A5" s="321" t="s">
        <v>266</v>
      </c>
      <c r="B5" s="322"/>
      <c r="C5" s="322"/>
      <c r="D5" s="322"/>
      <c r="E5" s="322"/>
      <c r="F5" s="322"/>
      <c r="G5" s="315" t="s">
        <v>296</v>
      </c>
      <c r="H5" s="316"/>
      <c r="I5" s="316"/>
      <c r="J5" s="20" t="s">
        <v>12</v>
      </c>
      <c r="K5" s="15"/>
    </row>
    <row r="6" spans="1:11" ht="12.75" customHeight="1" x14ac:dyDescent="0.25">
      <c r="A6" s="321" t="s">
        <v>268</v>
      </c>
      <c r="B6" s="322"/>
      <c r="C6" s="322"/>
      <c r="D6" s="83"/>
      <c r="E6" s="83"/>
      <c r="F6" s="83"/>
      <c r="G6" s="21"/>
      <c r="H6" s="21"/>
      <c r="I6" s="22"/>
      <c r="J6" s="23">
        <v>383</v>
      </c>
      <c r="K6" s="15"/>
    </row>
    <row r="7" spans="1:11" ht="12.75" customHeight="1" x14ac:dyDescent="0.25">
      <c r="A7" s="24"/>
      <c r="B7" s="24"/>
      <c r="C7" s="24"/>
      <c r="D7" s="24"/>
      <c r="E7" s="24"/>
      <c r="F7" s="24"/>
      <c r="G7" s="24"/>
      <c r="H7" s="24"/>
      <c r="I7" s="24"/>
      <c r="J7" s="25"/>
      <c r="K7" s="15"/>
    </row>
    <row r="8" spans="1:11" ht="27" customHeight="1" x14ac:dyDescent="0.25">
      <c r="A8" s="327" t="s">
        <v>269</v>
      </c>
      <c r="B8" s="328"/>
      <c r="C8" s="328"/>
      <c r="D8" s="328"/>
      <c r="E8" s="84" t="s">
        <v>270</v>
      </c>
      <c r="F8" s="84" t="s">
        <v>271</v>
      </c>
      <c r="G8" s="84" t="s">
        <v>272</v>
      </c>
      <c r="H8" s="84" t="s">
        <v>273</v>
      </c>
      <c r="I8" s="84" t="s">
        <v>274</v>
      </c>
      <c r="J8" s="84" t="s">
        <v>275</v>
      </c>
      <c r="K8" s="15"/>
    </row>
    <row r="9" spans="1:11" ht="12.75" customHeight="1" x14ac:dyDescent="0.25">
      <c r="A9" s="319" t="s">
        <v>276</v>
      </c>
      <c r="B9" s="320"/>
      <c r="C9" s="320"/>
      <c r="D9" s="320"/>
      <c r="E9" s="320"/>
      <c r="F9" s="320"/>
      <c r="G9" s="320"/>
      <c r="H9" s="26">
        <v>0</v>
      </c>
      <c r="I9" s="26">
        <v>0</v>
      </c>
      <c r="J9" s="26">
        <v>0</v>
      </c>
      <c r="K9" s="15"/>
    </row>
    <row r="10" spans="1:11" ht="12.75" customHeight="1" x14ac:dyDescent="0.25">
      <c r="A10" s="319" t="s">
        <v>277</v>
      </c>
      <c r="B10" s="320"/>
      <c r="C10" s="320"/>
      <c r="D10" s="320"/>
      <c r="E10" s="320"/>
      <c r="F10" s="320"/>
      <c r="G10" s="320"/>
      <c r="H10" s="27">
        <v>433423</v>
      </c>
      <c r="I10" s="27">
        <v>323951</v>
      </c>
      <c r="J10" s="27">
        <v>262759</v>
      </c>
      <c r="K10" s="15"/>
    </row>
    <row r="11" spans="1:11" ht="12.75" customHeight="1" x14ac:dyDescent="0.25">
      <c r="A11" s="82" t="s">
        <v>278</v>
      </c>
      <c r="B11" s="82" t="s">
        <v>279</v>
      </c>
      <c r="C11" s="82" t="s">
        <v>280</v>
      </c>
      <c r="D11" s="82" t="s">
        <v>154</v>
      </c>
      <c r="E11" s="82" t="s">
        <v>282</v>
      </c>
      <c r="F11" s="82" t="s">
        <v>300</v>
      </c>
      <c r="G11" s="82" t="s">
        <v>298</v>
      </c>
      <c r="H11" s="28">
        <v>0</v>
      </c>
      <c r="I11" s="28">
        <v>0</v>
      </c>
      <c r="J11" s="28">
        <v>0</v>
      </c>
      <c r="K11" s="15"/>
    </row>
    <row r="12" spans="1:11" ht="12.75" customHeight="1" x14ac:dyDescent="0.25">
      <c r="A12" s="82" t="s">
        <v>278</v>
      </c>
      <c r="B12" s="82" t="s">
        <v>279</v>
      </c>
      <c r="C12" s="82" t="s">
        <v>280</v>
      </c>
      <c r="D12" s="82" t="s">
        <v>154</v>
      </c>
      <c r="E12" s="82" t="s">
        <v>282</v>
      </c>
      <c r="F12" s="82" t="s">
        <v>301</v>
      </c>
      <c r="G12" s="82" t="s">
        <v>298</v>
      </c>
      <c r="H12" s="28">
        <v>0</v>
      </c>
      <c r="I12" s="28">
        <v>0</v>
      </c>
      <c r="J12" s="28">
        <v>0</v>
      </c>
      <c r="K12" s="15"/>
    </row>
    <row r="13" spans="1:11" ht="12.75" customHeight="1" x14ac:dyDescent="0.25">
      <c r="A13" s="82" t="s">
        <v>278</v>
      </c>
      <c r="B13" s="82" t="s">
        <v>279</v>
      </c>
      <c r="C13" s="82" t="s">
        <v>280</v>
      </c>
      <c r="D13" s="82" t="s">
        <v>154</v>
      </c>
      <c r="E13" s="82" t="s">
        <v>282</v>
      </c>
      <c r="F13" s="82" t="s">
        <v>302</v>
      </c>
      <c r="G13" s="82" t="s">
        <v>298</v>
      </c>
      <c r="H13" s="28">
        <v>0</v>
      </c>
      <c r="I13" s="28">
        <v>0</v>
      </c>
      <c r="J13" s="28">
        <v>0</v>
      </c>
      <c r="K13" s="15"/>
    </row>
    <row r="14" spans="1:11" ht="12.75" customHeight="1" x14ac:dyDescent="0.25">
      <c r="A14" s="82" t="s">
        <v>278</v>
      </c>
      <c r="B14" s="82" t="s">
        <v>279</v>
      </c>
      <c r="C14" s="82" t="s">
        <v>280</v>
      </c>
      <c r="D14" s="82" t="s">
        <v>154</v>
      </c>
      <c r="E14" s="82" t="s">
        <v>284</v>
      </c>
      <c r="F14" s="82" t="s">
        <v>303</v>
      </c>
      <c r="G14" s="82" t="s">
        <v>298</v>
      </c>
      <c r="H14" s="28">
        <v>0</v>
      </c>
      <c r="I14" s="28">
        <v>0</v>
      </c>
      <c r="J14" s="28">
        <v>0</v>
      </c>
      <c r="K14" s="15"/>
    </row>
    <row r="15" spans="1:11" ht="12.75" customHeight="1" x14ac:dyDescent="0.25">
      <c r="A15" s="82" t="s">
        <v>278</v>
      </c>
      <c r="B15" s="82" t="s">
        <v>279</v>
      </c>
      <c r="C15" s="82" t="s">
        <v>280</v>
      </c>
      <c r="D15" s="82" t="s">
        <v>154</v>
      </c>
      <c r="E15" s="82" t="s">
        <v>378</v>
      </c>
      <c r="F15" s="82" t="s">
        <v>299</v>
      </c>
      <c r="G15" s="82" t="s">
        <v>381</v>
      </c>
      <c r="H15" s="28">
        <v>0</v>
      </c>
      <c r="I15" s="28">
        <v>0</v>
      </c>
      <c r="J15" s="28">
        <v>0</v>
      </c>
      <c r="K15" s="15"/>
    </row>
    <row r="16" spans="1:11" ht="12.75" customHeight="1" x14ac:dyDescent="0.25">
      <c r="A16" s="82" t="s">
        <v>278</v>
      </c>
      <c r="B16" s="317" t="s">
        <v>288</v>
      </c>
      <c r="C16" s="318"/>
      <c r="D16" s="82" t="s">
        <v>288</v>
      </c>
      <c r="E16" s="82" t="s">
        <v>305</v>
      </c>
      <c r="F16" s="82" t="s">
        <v>299</v>
      </c>
      <c r="G16" s="82" t="s">
        <v>381</v>
      </c>
      <c r="H16" s="28">
        <v>213567</v>
      </c>
      <c r="I16" s="28">
        <v>146698</v>
      </c>
      <c r="J16" s="28">
        <v>101736</v>
      </c>
      <c r="K16" s="15"/>
    </row>
    <row r="17" spans="1:11" ht="12.75" customHeight="1" x14ac:dyDescent="0.25">
      <c r="A17" s="82" t="s">
        <v>278</v>
      </c>
      <c r="B17" s="317" t="s">
        <v>288</v>
      </c>
      <c r="C17" s="318"/>
      <c r="D17" s="82" t="s">
        <v>288</v>
      </c>
      <c r="E17" s="82" t="s">
        <v>305</v>
      </c>
      <c r="F17" s="82" t="s">
        <v>300</v>
      </c>
      <c r="G17" s="82" t="s">
        <v>298</v>
      </c>
      <c r="H17" s="28">
        <v>7000</v>
      </c>
      <c r="I17" s="28">
        <v>0</v>
      </c>
      <c r="J17" s="28">
        <v>0</v>
      </c>
      <c r="K17" s="15"/>
    </row>
    <row r="18" spans="1:11" ht="12.75" customHeight="1" x14ac:dyDescent="0.25">
      <c r="A18" s="82" t="s">
        <v>278</v>
      </c>
      <c r="B18" s="317" t="s">
        <v>288</v>
      </c>
      <c r="C18" s="318"/>
      <c r="D18" s="82" t="s">
        <v>288</v>
      </c>
      <c r="E18" s="82" t="s">
        <v>305</v>
      </c>
      <c r="F18" s="82" t="s">
        <v>303</v>
      </c>
      <c r="G18" s="82" t="s">
        <v>298</v>
      </c>
      <c r="H18" s="28">
        <v>650</v>
      </c>
      <c r="I18" s="28">
        <v>0</v>
      </c>
      <c r="J18" s="28">
        <v>0</v>
      </c>
      <c r="K18" s="15"/>
    </row>
    <row r="19" spans="1:11" ht="12.75" customHeight="1" x14ac:dyDescent="0.25">
      <c r="A19" s="82" t="s">
        <v>278</v>
      </c>
      <c r="B19" s="317" t="s">
        <v>288</v>
      </c>
      <c r="C19" s="318"/>
      <c r="D19" s="82" t="s">
        <v>288</v>
      </c>
      <c r="E19" s="82" t="s">
        <v>305</v>
      </c>
      <c r="F19" s="82" t="s">
        <v>301</v>
      </c>
      <c r="G19" s="82" t="s">
        <v>298</v>
      </c>
      <c r="H19" s="28">
        <v>84224</v>
      </c>
      <c r="I19" s="28">
        <v>53887</v>
      </c>
      <c r="J19" s="28">
        <v>40598</v>
      </c>
      <c r="K19" s="15"/>
    </row>
    <row r="20" spans="1:11" ht="12.75" customHeight="1" x14ac:dyDescent="0.25">
      <c r="A20" s="82" t="s">
        <v>278</v>
      </c>
      <c r="B20" s="317" t="s">
        <v>288</v>
      </c>
      <c r="C20" s="318"/>
      <c r="D20" s="82" t="s">
        <v>288</v>
      </c>
      <c r="E20" s="82" t="s">
        <v>305</v>
      </c>
      <c r="F20" s="82" t="s">
        <v>302</v>
      </c>
      <c r="G20" s="82" t="s">
        <v>298</v>
      </c>
      <c r="H20" s="28">
        <v>16380</v>
      </c>
      <c r="I20" s="28">
        <v>11764</v>
      </c>
      <c r="J20" s="28">
        <v>8823</v>
      </c>
      <c r="K20" s="15"/>
    </row>
    <row r="21" spans="1:11" ht="12.75" customHeight="1" x14ac:dyDescent="0.25">
      <c r="A21" s="82" t="s">
        <v>278</v>
      </c>
      <c r="B21" s="317" t="s">
        <v>288</v>
      </c>
      <c r="C21" s="318"/>
      <c r="D21" s="82" t="s">
        <v>288</v>
      </c>
      <c r="E21" s="82" t="s">
        <v>305</v>
      </c>
      <c r="F21" s="82" t="s">
        <v>306</v>
      </c>
      <c r="G21" s="82" t="s">
        <v>307</v>
      </c>
      <c r="H21" s="28">
        <v>111602</v>
      </c>
      <c r="I21" s="28">
        <v>111602</v>
      </c>
      <c r="J21" s="28">
        <v>111602</v>
      </c>
      <c r="K21" s="15"/>
    </row>
    <row r="22" spans="1:11" ht="12.75" customHeight="1" x14ac:dyDescent="0.25">
      <c r="A22" s="319" t="s">
        <v>291</v>
      </c>
      <c r="B22" s="320"/>
      <c r="C22" s="320"/>
      <c r="D22" s="320"/>
      <c r="E22" s="320"/>
      <c r="F22" s="320"/>
      <c r="G22" s="320"/>
      <c r="H22" s="27">
        <v>433423</v>
      </c>
      <c r="I22" s="27">
        <v>323951</v>
      </c>
      <c r="J22" s="27">
        <v>262759</v>
      </c>
      <c r="K22" s="15"/>
    </row>
    <row r="23" spans="1:11" ht="12.75" customHeight="1" x14ac:dyDescent="0.25">
      <c r="A23" s="82" t="s">
        <v>278</v>
      </c>
      <c r="B23" s="82" t="s">
        <v>279</v>
      </c>
      <c r="C23" s="82" t="s">
        <v>280</v>
      </c>
      <c r="D23" s="82" t="s">
        <v>68</v>
      </c>
      <c r="E23" s="82" t="s">
        <v>308</v>
      </c>
      <c r="F23" s="82" t="s">
        <v>306</v>
      </c>
      <c r="G23" s="82" t="s">
        <v>307</v>
      </c>
      <c r="H23" s="28">
        <v>85716</v>
      </c>
      <c r="I23" s="28">
        <v>85716</v>
      </c>
      <c r="J23" s="28">
        <v>85716</v>
      </c>
      <c r="K23" s="15"/>
    </row>
    <row r="24" spans="1:11" ht="12.75" customHeight="1" x14ac:dyDescent="0.25">
      <c r="A24" s="82" t="s">
        <v>278</v>
      </c>
      <c r="B24" s="82" t="s">
        <v>279</v>
      </c>
      <c r="C24" s="82" t="s">
        <v>280</v>
      </c>
      <c r="D24" s="82" t="s">
        <v>77</v>
      </c>
      <c r="E24" s="82" t="s">
        <v>309</v>
      </c>
      <c r="F24" s="82" t="s">
        <v>306</v>
      </c>
      <c r="G24" s="82" t="s">
        <v>307</v>
      </c>
      <c r="H24" s="28">
        <v>25886</v>
      </c>
      <c r="I24" s="28">
        <v>25886</v>
      </c>
      <c r="J24" s="28">
        <v>25886</v>
      </c>
      <c r="K24" s="15"/>
    </row>
    <row r="25" spans="1:11" ht="12.75" customHeight="1" x14ac:dyDescent="0.25">
      <c r="A25" s="82" t="s">
        <v>278</v>
      </c>
      <c r="B25" s="82" t="s">
        <v>279</v>
      </c>
      <c r="C25" s="82" t="s">
        <v>280</v>
      </c>
      <c r="D25" s="82" t="s">
        <v>154</v>
      </c>
      <c r="E25" s="82" t="s">
        <v>282</v>
      </c>
      <c r="F25" s="82" t="s">
        <v>300</v>
      </c>
      <c r="G25" s="82" t="s">
        <v>298</v>
      </c>
      <c r="H25" s="28">
        <v>7000</v>
      </c>
      <c r="I25" s="28">
        <v>0</v>
      </c>
      <c r="J25" s="28">
        <v>0</v>
      </c>
      <c r="K25" s="15"/>
    </row>
    <row r="26" spans="1:11" ht="12.75" customHeight="1" x14ac:dyDescent="0.25">
      <c r="A26" s="82" t="s">
        <v>278</v>
      </c>
      <c r="B26" s="82" t="s">
        <v>279</v>
      </c>
      <c r="C26" s="82" t="s">
        <v>280</v>
      </c>
      <c r="D26" s="82" t="s">
        <v>154</v>
      </c>
      <c r="E26" s="82" t="s">
        <v>282</v>
      </c>
      <c r="F26" s="82" t="s">
        <v>301</v>
      </c>
      <c r="G26" s="82" t="s">
        <v>298</v>
      </c>
      <c r="H26" s="28">
        <v>84224</v>
      </c>
      <c r="I26" s="28">
        <v>53887</v>
      </c>
      <c r="J26" s="28">
        <v>40598</v>
      </c>
      <c r="K26" s="15"/>
    </row>
    <row r="27" spans="1:11" ht="12.75" customHeight="1" x14ac:dyDescent="0.25">
      <c r="A27" s="82" t="s">
        <v>278</v>
      </c>
      <c r="B27" s="82" t="s">
        <v>279</v>
      </c>
      <c r="C27" s="82" t="s">
        <v>280</v>
      </c>
      <c r="D27" s="82" t="s">
        <v>154</v>
      </c>
      <c r="E27" s="82" t="s">
        <v>282</v>
      </c>
      <c r="F27" s="82" t="s">
        <v>302</v>
      </c>
      <c r="G27" s="82" t="s">
        <v>298</v>
      </c>
      <c r="H27" s="28">
        <v>16380</v>
      </c>
      <c r="I27" s="28">
        <v>11764</v>
      </c>
      <c r="J27" s="28">
        <v>8823</v>
      </c>
      <c r="K27" s="15"/>
    </row>
    <row r="28" spans="1:11" ht="12.75" customHeight="1" x14ac:dyDescent="0.25">
      <c r="A28" s="82" t="s">
        <v>278</v>
      </c>
      <c r="B28" s="82" t="s">
        <v>279</v>
      </c>
      <c r="C28" s="82" t="s">
        <v>280</v>
      </c>
      <c r="D28" s="82" t="s">
        <v>154</v>
      </c>
      <c r="E28" s="82" t="s">
        <v>284</v>
      </c>
      <c r="F28" s="82" t="s">
        <v>303</v>
      </c>
      <c r="G28" s="82" t="s">
        <v>298</v>
      </c>
      <c r="H28" s="28">
        <v>650</v>
      </c>
      <c r="I28" s="28">
        <v>0</v>
      </c>
      <c r="J28" s="28">
        <v>0</v>
      </c>
      <c r="K28" s="15"/>
    </row>
    <row r="29" spans="1:11" ht="12.75" customHeight="1" x14ac:dyDescent="0.25">
      <c r="A29" s="82" t="s">
        <v>278</v>
      </c>
      <c r="B29" s="82" t="s">
        <v>279</v>
      </c>
      <c r="C29" s="82" t="s">
        <v>280</v>
      </c>
      <c r="D29" s="82" t="s">
        <v>154</v>
      </c>
      <c r="E29" s="82" t="s">
        <v>378</v>
      </c>
      <c r="F29" s="82" t="s">
        <v>299</v>
      </c>
      <c r="G29" s="82" t="s">
        <v>381</v>
      </c>
      <c r="H29" s="28">
        <v>213567</v>
      </c>
      <c r="I29" s="28">
        <v>146698</v>
      </c>
      <c r="J29" s="28">
        <v>101736</v>
      </c>
      <c r="K29" s="15"/>
    </row>
    <row r="30" spans="1:11" ht="12.75" customHeight="1" x14ac:dyDescent="0.25">
      <c r="A30" s="319" t="s">
        <v>292</v>
      </c>
      <c r="B30" s="320"/>
      <c r="C30" s="320"/>
      <c r="D30" s="320"/>
      <c r="E30" s="320"/>
      <c r="F30" s="320"/>
      <c r="G30" s="320"/>
      <c r="H30" s="26">
        <v>0</v>
      </c>
      <c r="I30" s="26">
        <v>0</v>
      </c>
      <c r="J30" s="26">
        <v>0</v>
      </c>
      <c r="K30" s="15"/>
    </row>
    <row r="31" spans="1:11" ht="12.75" customHeight="1" x14ac:dyDescent="0.25">
      <c r="A31" s="29"/>
      <c r="B31" s="29"/>
      <c r="C31" s="29"/>
      <c r="D31" s="29"/>
      <c r="E31" s="29"/>
      <c r="F31" s="29"/>
      <c r="G31" s="29"/>
      <c r="H31" s="29"/>
      <c r="I31" s="29"/>
      <c r="J31" s="29"/>
      <c r="K31" s="15"/>
    </row>
    <row r="32" spans="1:11" ht="14.25" customHeight="1" x14ac:dyDescent="0.25">
      <c r="A32" s="30" t="s">
        <v>239</v>
      </c>
      <c r="B32" s="30"/>
      <c r="C32" s="30"/>
      <c r="D32" s="30"/>
      <c r="E32" s="30"/>
      <c r="F32" s="31"/>
      <c r="G32" s="31"/>
      <c r="H32" s="32"/>
      <c r="I32" s="24"/>
      <c r="J32" s="33"/>
      <c r="K32" s="15"/>
    </row>
    <row r="33" spans="1:11" ht="14.25" customHeight="1" x14ac:dyDescent="0.25">
      <c r="A33" s="30"/>
      <c r="B33" s="30"/>
      <c r="C33" s="30"/>
      <c r="D33" s="30"/>
      <c r="E33" s="30"/>
      <c r="F33" s="34"/>
      <c r="G33" s="34" t="s">
        <v>17</v>
      </c>
      <c r="H33" s="35"/>
      <c r="I33" s="36"/>
      <c r="J33" s="33"/>
      <c r="K33" s="15"/>
    </row>
    <row r="34" spans="1:11" ht="14.25" customHeight="1" x14ac:dyDescent="0.25">
      <c r="A34" s="331" t="s">
        <v>293</v>
      </c>
      <c r="B34" s="332"/>
      <c r="C34" s="332"/>
      <c r="D34" s="85"/>
      <c r="E34" s="30"/>
      <c r="F34" s="31"/>
      <c r="G34" s="31"/>
      <c r="H34" s="30"/>
      <c r="I34" s="37"/>
      <c r="J34" s="33"/>
      <c r="K34" s="15"/>
    </row>
    <row r="35" spans="1:11" ht="14.25" customHeight="1" x14ac:dyDescent="0.25">
      <c r="A35" s="30"/>
      <c r="B35" s="30"/>
      <c r="C35" s="30"/>
      <c r="D35" s="30"/>
      <c r="E35" s="30"/>
      <c r="F35" s="34"/>
      <c r="G35" s="34" t="s">
        <v>17</v>
      </c>
      <c r="H35" s="30"/>
      <c r="I35" s="36"/>
      <c r="J35" s="33"/>
      <c r="K35" s="15"/>
    </row>
    <row r="36" spans="1:11" ht="60.75" customHeight="1" x14ac:dyDescent="0.25">
      <c r="A36" s="331" t="s">
        <v>294</v>
      </c>
      <c r="B36" s="332"/>
      <c r="C36" s="332"/>
      <c r="D36" s="85"/>
      <c r="E36" s="30"/>
      <c r="F36" s="31"/>
      <c r="G36" s="31"/>
      <c r="H36" s="30"/>
      <c r="I36" s="37"/>
      <c r="J36" s="33"/>
      <c r="K36" s="15"/>
    </row>
    <row r="37" spans="1:11" ht="14.25" customHeight="1" x14ac:dyDescent="0.25">
      <c r="A37" s="30"/>
      <c r="B37" s="30"/>
      <c r="C37" s="30"/>
      <c r="D37" s="30"/>
      <c r="E37" s="30"/>
      <c r="F37" s="34"/>
      <c r="G37" s="34" t="s">
        <v>17</v>
      </c>
      <c r="H37" s="30"/>
      <c r="I37" s="36"/>
      <c r="J37" s="33"/>
      <c r="K37" s="15"/>
    </row>
    <row r="38" spans="1:11" ht="14.25" customHeight="1" x14ac:dyDescent="0.25">
      <c r="A38" s="329" t="s">
        <v>295</v>
      </c>
      <c r="B38" s="330"/>
      <c r="C38" s="330"/>
      <c r="D38" s="330"/>
      <c r="E38" s="330"/>
      <c r="F38" s="33"/>
      <c r="G38" s="33"/>
      <c r="H38" s="33"/>
      <c r="I38" s="33"/>
      <c r="J38" s="33"/>
      <c r="K38" s="15"/>
    </row>
    <row r="49" ht="12.75" customHeight="1" x14ac:dyDescent="0.2"/>
    <row r="50" ht="12.75" customHeight="1" x14ac:dyDescent="0.2"/>
    <row r="51" ht="12.75" customHeight="1" x14ac:dyDescent="0.2"/>
    <row r="52" ht="14.25" customHeight="1" x14ac:dyDescent="0.2"/>
    <row r="53" ht="14.25" customHeight="1" x14ac:dyDescent="0.2"/>
    <row r="54" ht="14.25" customHeight="1" x14ac:dyDescent="0.2"/>
    <row r="55" ht="14.25" customHeight="1" x14ac:dyDescent="0.2"/>
    <row r="56" ht="60.75" customHeight="1" x14ac:dyDescent="0.2"/>
    <row r="57" ht="14.25" customHeight="1" x14ac:dyDescent="0.2"/>
    <row r="58" ht="14.25" customHeight="1" x14ac:dyDescent="0.2"/>
  </sheetData>
  <mergeCells count="22">
    <mergeCell ref="B17:C17"/>
    <mergeCell ref="B18:C18"/>
    <mergeCell ref="B19:C19"/>
    <mergeCell ref="A34:C34"/>
    <mergeCell ref="A38:E38"/>
    <mergeCell ref="A36:C36"/>
    <mergeCell ref="B20:C20"/>
    <mergeCell ref="B21:C21"/>
    <mergeCell ref="A22:G22"/>
    <mergeCell ref="A30:G30"/>
    <mergeCell ref="A6:C6"/>
    <mergeCell ref="A8:D8"/>
    <mergeCell ref="A9:G9"/>
    <mergeCell ref="A10:G10"/>
    <mergeCell ref="B16:C16"/>
    <mergeCell ref="A5:F5"/>
    <mergeCell ref="A3:F3"/>
    <mergeCell ref="A4:F4"/>
    <mergeCell ref="A1:H1"/>
    <mergeCell ref="G3:I3"/>
    <mergeCell ref="G4:I4"/>
    <mergeCell ref="G5:I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workbookViewId="0">
      <selection activeCell="P20" sqref="P20"/>
    </sheetView>
  </sheetViews>
  <sheetFormatPr defaultColWidth="9.42578125" defaultRowHeight="12.75" x14ac:dyDescent="0.2"/>
  <cols>
    <col min="1" max="1" width="4.85546875" style="148" customWidth="1"/>
    <col min="2" max="2" width="6.140625" style="148" customWidth="1"/>
    <col min="3" max="3" width="7.5703125" style="148" customWidth="1"/>
    <col min="4" max="4" width="5" style="148" customWidth="1"/>
    <col min="5" max="5" width="5.7109375" style="148" customWidth="1"/>
    <col min="6" max="6" width="8.5703125" style="148" customWidth="1"/>
    <col min="7" max="9" width="11.28515625" style="148" customWidth="1"/>
    <col min="10" max="10" width="11.140625" style="148" customWidth="1"/>
    <col min="11" max="11" width="6.85546875" style="148" customWidth="1"/>
    <col min="12" max="16384" width="9.42578125" style="148"/>
  </cols>
  <sheetData>
    <row r="1" spans="1:11" ht="15.75" customHeight="1" x14ac:dyDescent="0.25">
      <c r="A1" s="323" t="s">
        <v>260</v>
      </c>
      <c r="B1" s="324"/>
      <c r="C1" s="324"/>
      <c r="D1" s="324"/>
      <c r="E1" s="324"/>
      <c r="F1" s="324"/>
      <c r="G1" s="324"/>
      <c r="H1" s="324"/>
      <c r="I1" s="13"/>
      <c r="J1" s="14" t="s">
        <v>261</v>
      </c>
      <c r="K1" s="15"/>
    </row>
    <row r="2" spans="1:11" ht="15.75" customHeight="1" x14ac:dyDescent="0.25">
      <c r="A2" s="17"/>
      <c r="B2" s="17"/>
      <c r="C2" s="17"/>
      <c r="D2" s="17"/>
      <c r="E2" s="17"/>
      <c r="F2" s="17"/>
      <c r="G2" s="17"/>
      <c r="H2" s="17"/>
      <c r="I2" s="18"/>
      <c r="J2" s="19" t="s">
        <v>462</v>
      </c>
      <c r="K2" s="15"/>
    </row>
    <row r="3" spans="1:11" ht="15" x14ac:dyDescent="0.25">
      <c r="A3" s="321" t="s">
        <v>263</v>
      </c>
      <c r="B3" s="322"/>
      <c r="C3" s="322"/>
      <c r="D3" s="322"/>
      <c r="E3" s="322"/>
      <c r="F3" s="322"/>
      <c r="G3" s="325" t="s">
        <v>463</v>
      </c>
      <c r="H3" s="326"/>
      <c r="I3" s="326"/>
      <c r="J3" s="20" t="s">
        <v>259</v>
      </c>
      <c r="K3" s="15"/>
    </row>
    <row r="4" spans="1:11" ht="15" x14ac:dyDescent="0.25">
      <c r="A4" s="321" t="s">
        <v>265</v>
      </c>
      <c r="B4" s="322"/>
      <c r="C4" s="322"/>
      <c r="D4" s="322"/>
      <c r="E4" s="322"/>
      <c r="F4" s="322"/>
      <c r="G4" s="315" t="s">
        <v>430</v>
      </c>
      <c r="H4" s="316"/>
      <c r="I4" s="316"/>
      <c r="J4" s="20" t="s">
        <v>444</v>
      </c>
      <c r="K4" s="15"/>
    </row>
    <row r="5" spans="1:11" ht="15" x14ac:dyDescent="0.25">
      <c r="A5" s="321" t="s">
        <v>266</v>
      </c>
      <c r="B5" s="322"/>
      <c r="C5" s="322"/>
      <c r="D5" s="322"/>
      <c r="E5" s="322"/>
      <c r="F5" s="322"/>
      <c r="G5" s="315" t="s">
        <v>267</v>
      </c>
      <c r="H5" s="316"/>
      <c r="I5" s="316"/>
      <c r="J5" s="20" t="s">
        <v>9</v>
      </c>
      <c r="K5" s="15"/>
    </row>
    <row r="6" spans="1:11" ht="15" x14ac:dyDescent="0.25">
      <c r="A6" s="321" t="s">
        <v>268</v>
      </c>
      <c r="B6" s="322"/>
      <c r="C6" s="322"/>
      <c r="D6" s="149"/>
      <c r="E6" s="149"/>
      <c r="F6" s="149"/>
      <c r="G6" s="21"/>
      <c r="H6" s="21"/>
      <c r="I6" s="22"/>
      <c r="J6" s="23">
        <v>383</v>
      </c>
      <c r="K6" s="15"/>
    </row>
    <row r="7" spans="1:11" ht="15" x14ac:dyDescent="0.25">
      <c r="A7" s="24"/>
      <c r="B7" s="24"/>
      <c r="C7" s="24"/>
      <c r="D7" s="24"/>
      <c r="E7" s="24"/>
      <c r="F7" s="24"/>
      <c r="G7" s="24"/>
      <c r="H7" s="24"/>
      <c r="I7" s="24"/>
      <c r="J7" s="25"/>
      <c r="K7" s="15"/>
    </row>
    <row r="8" spans="1:11" ht="25.5" x14ac:dyDescent="0.25">
      <c r="A8" s="327" t="s">
        <v>269</v>
      </c>
      <c r="B8" s="328"/>
      <c r="C8" s="328"/>
      <c r="D8" s="328"/>
      <c r="E8" s="150" t="s">
        <v>270</v>
      </c>
      <c r="F8" s="150" t="s">
        <v>271</v>
      </c>
      <c r="G8" s="150" t="s">
        <v>272</v>
      </c>
      <c r="H8" s="150" t="s">
        <v>464</v>
      </c>
      <c r="I8" s="150" t="s">
        <v>465</v>
      </c>
      <c r="J8" s="150" t="s">
        <v>466</v>
      </c>
      <c r="K8" s="15"/>
    </row>
    <row r="9" spans="1:11" ht="15" x14ac:dyDescent="0.25">
      <c r="A9" s="319" t="s">
        <v>276</v>
      </c>
      <c r="B9" s="320"/>
      <c r="C9" s="320"/>
      <c r="D9" s="320"/>
      <c r="E9" s="320"/>
      <c r="F9" s="320"/>
      <c r="G9" s="320"/>
      <c r="H9" s="26">
        <v>0</v>
      </c>
      <c r="I9" s="26">
        <v>0</v>
      </c>
      <c r="J9" s="26">
        <v>0</v>
      </c>
      <c r="K9" s="15"/>
    </row>
    <row r="10" spans="1:11" ht="15" x14ac:dyDescent="0.25">
      <c r="A10" s="319" t="s">
        <v>277</v>
      </c>
      <c r="B10" s="320"/>
      <c r="C10" s="320"/>
      <c r="D10" s="320"/>
      <c r="E10" s="320"/>
      <c r="F10" s="320"/>
      <c r="G10" s="320"/>
      <c r="H10" s="27">
        <v>1035500</v>
      </c>
      <c r="I10" s="27">
        <v>1035500</v>
      </c>
      <c r="J10" s="27">
        <v>1035500</v>
      </c>
      <c r="K10" s="15"/>
    </row>
    <row r="11" spans="1:11" ht="15" x14ac:dyDescent="0.25">
      <c r="A11" s="152" t="s">
        <v>278</v>
      </c>
      <c r="B11" s="152" t="s">
        <v>436</v>
      </c>
      <c r="C11" s="152" t="s">
        <v>280</v>
      </c>
      <c r="D11" s="152" t="s">
        <v>154</v>
      </c>
      <c r="E11" s="152" t="s">
        <v>378</v>
      </c>
      <c r="F11" s="152" t="s">
        <v>438</v>
      </c>
      <c r="G11" s="152" t="s">
        <v>285</v>
      </c>
      <c r="H11" s="28">
        <v>0</v>
      </c>
      <c r="I11" s="28">
        <v>0</v>
      </c>
      <c r="J11" s="28">
        <v>0</v>
      </c>
      <c r="K11" s="15"/>
    </row>
    <row r="12" spans="1:11" ht="15" x14ac:dyDescent="0.25">
      <c r="A12" s="152" t="s">
        <v>278</v>
      </c>
      <c r="B12" s="152" t="s">
        <v>436</v>
      </c>
      <c r="C12" s="152" t="s">
        <v>280</v>
      </c>
      <c r="D12" s="152" t="s">
        <v>154</v>
      </c>
      <c r="E12" s="152" t="s">
        <v>439</v>
      </c>
      <c r="F12" s="152" t="s">
        <v>438</v>
      </c>
      <c r="G12" s="152" t="s">
        <v>285</v>
      </c>
      <c r="H12" s="28">
        <v>0</v>
      </c>
      <c r="I12" s="28">
        <v>0</v>
      </c>
      <c r="J12" s="28">
        <v>0</v>
      </c>
      <c r="K12" s="15"/>
    </row>
    <row r="13" spans="1:11" ht="15" x14ac:dyDescent="0.25">
      <c r="A13" s="152" t="s">
        <v>278</v>
      </c>
      <c r="B13" s="152" t="s">
        <v>436</v>
      </c>
      <c r="C13" s="152" t="s">
        <v>280</v>
      </c>
      <c r="D13" s="152" t="s">
        <v>154</v>
      </c>
      <c r="E13" s="152" t="s">
        <v>287</v>
      </c>
      <c r="F13" s="152" t="s">
        <v>438</v>
      </c>
      <c r="G13" s="152" t="s">
        <v>285</v>
      </c>
      <c r="H13" s="28">
        <v>0</v>
      </c>
      <c r="I13" s="28">
        <v>0</v>
      </c>
      <c r="J13" s="28">
        <v>0</v>
      </c>
      <c r="K13" s="15"/>
    </row>
    <row r="14" spans="1:11" ht="15" x14ac:dyDescent="0.25">
      <c r="A14" s="152" t="s">
        <v>278</v>
      </c>
      <c r="B14" s="152" t="s">
        <v>279</v>
      </c>
      <c r="C14" s="152" t="s">
        <v>280</v>
      </c>
      <c r="D14" s="152" t="s">
        <v>154</v>
      </c>
      <c r="E14" s="152" t="s">
        <v>378</v>
      </c>
      <c r="F14" s="152" t="s">
        <v>440</v>
      </c>
      <c r="G14" s="152" t="s">
        <v>285</v>
      </c>
      <c r="H14" s="28">
        <v>0</v>
      </c>
      <c r="I14" s="28">
        <v>0</v>
      </c>
      <c r="J14" s="28">
        <v>0</v>
      </c>
      <c r="K14" s="15"/>
    </row>
    <row r="15" spans="1:11" ht="15" x14ac:dyDescent="0.25">
      <c r="A15" s="152" t="s">
        <v>278</v>
      </c>
      <c r="B15" s="317" t="s">
        <v>288</v>
      </c>
      <c r="C15" s="318"/>
      <c r="D15" s="152" t="s">
        <v>288</v>
      </c>
      <c r="E15" s="152" t="s">
        <v>84</v>
      </c>
      <c r="F15" s="152" t="s">
        <v>438</v>
      </c>
      <c r="G15" s="152" t="s">
        <v>285</v>
      </c>
      <c r="H15" s="28">
        <v>827600</v>
      </c>
      <c r="I15" s="28">
        <v>827600</v>
      </c>
      <c r="J15" s="28">
        <v>827600</v>
      </c>
      <c r="K15" s="15"/>
    </row>
    <row r="16" spans="1:11" ht="15" x14ac:dyDescent="0.25">
      <c r="A16" s="152" t="s">
        <v>278</v>
      </c>
      <c r="B16" s="317" t="s">
        <v>288</v>
      </c>
      <c r="C16" s="318"/>
      <c r="D16" s="152" t="s">
        <v>288</v>
      </c>
      <c r="E16" s="152" t="s">
        <v>84</v>
      </c>
      <c r="F16" s="152" t="s">
        <v>440</v>
      </c>
      <c r="G16" s="152" t="s">
        <v>285</v>
      </c>
      <c r="H16" s="28">
        <v>207900</v>
      </c>
      <c r="I16" s="28">
        <v>207900</v>
      </c>
      <c r="J16" s="28">
        <v>207900</v>
      </c>
      <c r="K16" s="15"/>
    </row>
    <row r="17" spans="1:11" ht="15" x14ac:dyDescent="0.25">
      <c r="A17" s="319" t="s">
        <v>291</v>
      </c>
      <c r="B17" s="320"/>
      <c r="C17" s="320"/>
      <c r="D17" s="320"/>
      <c r="E17" s="320"/>
      <c r="F17" s="320"/>
      <c r="G17" s="320"/>
      <c r="H17" s="27">
        <v>1035500</v>
      </c>
      <c r="I17" s="27">
        <v>1035500</v>
      </c>
      <c r="J17" s="27">
        <v>1035500</v>
      </c>
      <c r="K17" s="15"/>
    </row>
    <row r="18" spans="1:11" ht="15" x14ac:dyDescent="0.25">
      <c r="A18" s="152" t="s">
        <v>278</v>
      </c>
      <c r="B18" s="152" t="s">
        <v>436</v>
      </c>
      <c r="C18" s="152" t="s">
        <v>280</v>
      </c>
      <c r="D18" s="152" t="s">
        <v>154</v>
      </c>
      <c r="E18" s="152" t="s">
        <v>378</v>
      </c>
      <c r="F18" s="152" t="s">
        <v>438</v>
      </c>
      <c r="G18" s="152" t="s">
        <v>285</v>
      </c>
      <c r="H18" s="28">
        <v>770800</v>
      </c>
      <c r="I18" s="28">
        <v>770800</v>
      </c>
      <c r="J18" s="28">
        <v>770800</v>
      </c>
      <c r="K18" s="15"/>
    </row>
    <row r="19" spans="1:11" ht="15" x14ac:dyDescent="0.25">
      <c r="A19" s="152" t="s">
        <v>278</v>
      </c>
      <c r="B19" s="152" t="s">
        <v>436</v>
      </c>
      <c r="C19" s="152" t="s">
        <v>280</v>
      </c>
      <c r="D19" s="152" t="s">
        <v>154</v>
      </c>
      <c r="E19" s="152" t="s">
        <v>439</v>
      </c>
      <c r="F19" s="152" t="s">
        <v>438</v>
      </c>
      <c r="G19" s="152" t="s">
        <v>285</v>
      </c>
      <c r="H19" s="28">
        <v>24200</v>
      </c>
      <c r="I19" s="28">
        <v>24200</v>
      </c>
      <c r="J19" s="28">
        <v>24200</v>
      </c>
      <c r="K19" s="15"/>
    </row>
    <row r="20" spans="1:11" ht="15" x14ac:dyDescent="0.25">
      <c r="A20" s="152" t="s">
        <v>278</v>
      </c>
      <c r="B20" s="152" t="s">
        <v>436</v>
      </c>
      <c r="C20" s="152" t="s">
        <v>280</v>
      </c>
      <c r="D20" s="152" t="s">
        <v>154</v>
      </c>
      <c r="E20" s="152" t="s">
        <v>287</v>
      </c>
      <c r="F20" s="152" t="s">
        <v>438</v>
      </c>
      <c r="G20" s="152" t="s">
        <v>285</v>
      </c>
      <c r="H20" s="28">
        <v>32600</v>
      </c>
      <c r="I20" s="28">
        <v>32600</v>
      </c>
      <c r="J20" s="28">
        <v>32600</v>
      </c>
      <c r="K20" s="15"/>
    </row>
    <row r="21" spans="1:11" ht="15" x14ac:dyDescent="0.25">
      <c r="A21" s="152" t="s">
        <v>278</v>
      </c>
      <c r="B21" s="152" t="s">
        <v>279</v>
      </c>
      <c r="C21" s="152" t="s">
        <v>280</v>
      </c>
      <c r="D21" s="152" t="s">
        <v>154</v>
      </c>
      <c r="E21" s="152" t="s">
        <v>378</v>
      </c>
      <c r="F21" s="152" t="s">
        <v>440</v>
      </c>
      <c r="G21" s="152" t="s">
        <v>285</v>
      </c>
      <c r="H21" s="28">
        <v>207900</v>
      </c>
      <c r="I21" s="28">
        <v>207900</v>
      </c>
      <c r="J21" s="28">
        <v>207900</v>
      </c>
      <c r="K21" s="15"/>
    </row>
    <row r="22" spans="1:11" ht="15" x14ac:dyDescent="0.25">
      <c r="A22" s="319" t="s">
        <v>475</v>
      </c>
      <c r="B22" s="320"/>
      <c r="C22" s="320"/>
      <c r="D22" s="320"/>
      <c r="E22" s="320"/>
      <c r="F22" s="320"/>
      <c r="G22" s="320"/>
      <c r="H22" s="26">
        <v>0</v>
      </c>
      <c r="I22" s="26">
        <v>0</v>
      </c>
      <c r="J22" s="26">
        <v>0</v>
      </c>
      <c r="K22" s="15"/>
    </row>
    <row r="23" spans="1:11" ht="15" x14ac:dyDescent="0.25">
      <c r="A23" s="29"/>
      <c r="B23" s="29"/>
      <c r="C23" s="29"/>
      <c r="D23" s="29"/>
      <c r="E23" s="29"/>
      <c r="F23" s="29"/>
      <c r="G23" s="29"/>
      <c r="H23" s="29"/>
      <c r="I23" s="29"/>
      <c r="J23" s="29"/>
      <c r="K23" s="15"/>
    </row>
    <row r="24" spans="1:11" ht="15" x14ac:dyDescent="0.25">
      <c r="A24" s="30" t="s">
        <v>239</v>
      </c>
      <c r="B24" s="30"/>
      <c r="C24" s="30"/>
      <c r="D24" s="30"/>
      <c r="E24" s="30"/>
      <c r="F24" s="31"/>
      <c r="G24" s="31"/>
      <c r="H24" s="32"/>
      <c r="I24" s="24"/>
      <c r="J24" s="33"/>
      <c r="K24" s="15"/>
    </row>
    <row r="25" spans="1:11" ht="15" x14ac:dyDescent="0.25">
      <c r="A25" s="30"/>
      <c r="B25" s="30"/>
      <c r="C25" s="30"/>
      <c r="D25" s="30"/>
      <c r="E25" s="30"/>
      <c r="F25" s="34"/>
      <c r="G25" s="34" t="s">
        <v>17</v>
      </c>
      <c r="H25" s="35"/>
      <c r="I25" s="36"/>
      <c r="J25" s="33"/>
      <c r="K25" s="15"/>
    </row>
    <row r="26" spans="1:11" ht="15" x14ac:dyDescent="0.25">
      <c r="A26" s="331" t="s">
        <v>293</v>
      </c>
      <c r="B26" s="332"/>
      <c r="C26" s="332"/>
      <c r="D26" s="151"/>
      <c r="E26" s="30"/>
      <c r="F26" s="31"/>
      <c r="G26" s="31"/>
      <c r="H26" s="30"/>
      <c r="I26" s="37"/>
      <c r="J26" s="33"/>
      <c r="K26" s="15"/>
    </row>
    <row r="27" spans="1:11" ht="15" x14ac:dyDescent="0.25">
      <c r="A27" s="30"/>
      <c r="B27" s="30"/>
      <c r="C27" s="30"/>
      <c r="D27" s="30"/>
      <c r="E27" s="30"/>
      <c r="F27" s="34"/>
      <c r="G27" s="34" t="s">
        <v>17</v>
      </c>
      <c r="H27" s="30"/>
      <c r="I27" s="36"/>
      <c r="J27" s="33"/>
      <c r="K27" s="15"/>
    </row>
    <row r="28" spans="1:11" ht="15" x14ac:dyDescent="0.25">
      <c r="A28" s="331" t="s">
        <v>294</v>
      </c>
      <c r="B28" s="332"/>
      <c r="C28" s="332"/>
      <c r="D28" s="151"/>
      <c r="E28" s="30"/>
      <c r="F28" s="31"/>
      <c r="G28" s="31"/>
      <c r="H28" s="30"/>
      <c r="I28" s="37"/>
      <c r="J28" s="33"/>
      <c r="K28" s="15"/>
    </row>
    <row r="29" spans="1:11" ht="15" x14ac:dyDescent="0.25">
      <c r="A29" s="30"/>
      <c r="B29" s="30"/>
      <c r="C29" s="30"/>
      <c r="D29" s="30"/>
      <c r="E29" s="30"/>
      <c r="F29" s="34"/>
      <c r="G29" s="34" t="s">
        <v>17</v>
      </c>
      <c r="H29" s="30"/>
      <c r="I29" s="36"/>
      <c r="J29" s="33"/>
      <c r="K29" s="15"/>
    </row>
    <row r="30" spans="1:11" ht="15" x14ac:dyDescent="0.25">
      <c r="A30" s="329" t="s">
        <v>476</v>
      </c>
      <c r="B30" s="330"/>
      <c r="C30" s="330"/>
      <c r="D30" s="330"/>
      <c r="E30" s="330"/>
      <c r="F30" s="33"/>
      <c r="G30" s="33"/>
      <c r="H30" s="33"/>
      <c r="I30" s="33"/>
      <c r="J30" s="33"/>
      <c r="K30" s="15"/>
    </row>
  </sheetData>
  <mergeCells count="18">
    <mergeCell ref="A17:G17"/>
    <mergeCell ref="A22:G22"/>
    <mergeCell ref="A26:C26"/>
    <mergeCell ref="A28:C28"/>
    <mergeCell ref="A30:E30"/>
    <mergeCell ref="A6:C6"/>
    <mergeCell ref="A8:D8"/>
    <mergeCell ref="A9:G9"/>
    <mergeCell ref="A10:G10"/>
    <mergeCell ref="B15:C15"/>
    <mergeCell ref="B16:C16"/>
    <mergeCell ref="A1:H1"/>
    <mergeCell ref="A3:F3"/>
    <mergeCell ref="G3:I3"/>
    <mergeCell ref="A4:F4"/>
    <mergeCell ref="G4:I4"/>
    <mergeCell ref="A5:F5"/>
    <mergeCell ref="G5:I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11</vt:i4>
      </vt:variant>
      <vt:variant>
        <vt:lpstr>Именованные диапазоны</vt:lpstr>
      </vt:variant>
      <vt:variant>
        <vt:i4>6</vt:i4>
      </vt:variant>
    </vt:vector>
  </HeadingPairs>
  <TitlesOfParts>
    <vt:vector size="17" baseType="lpstr">
      <vt:lpstr>стр.1_4</vt:lpstr>
      <vt:lpstr>стр.5_6 (2)</vt:lpstr>
      <vt:lpstr>стр.5_6</vt:lpstr>
      <vt:lpstr>Z V 23</vt:lpstr>
      <vt:lpstr>Z V 21</vt:lpstr>
      <vt:lpstr>S 23</vt:lpstr>
      <vt:lpstr>S 21</vt:lpstr>
      <vt:lpstr>V</vt:lpstr>
      <vt:lpstr>Z</vt:lpstr>
      <vt:lpstr>S</vt:lpstr>
      <vt:lpstr>Лист1</vt:lpstr>
      <vt:lpstr>стр.1_4!Заголовки_для_печати</vt:lpstr>
      <vt:lpstr>стр.5_6!Заголовки_для_печати</vt:lpstr>
      <vt:lpstr>'стр.5_6 (2)'!Заголовки_для_печати</vt:lpstr>
      <vt:lpstr>стр.1_4!Область_печати</vt:lpstr>
      <vt:lpstr>стр.5_6!Область_печати</vt:lpstr>
      <vt:lpstr>'стр.5_6 (2)'!Область_печати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Старовойтова</cp:lastModifiedBy>
  <cp:lastPrinted>2024-05-14T07:34:28Z</cp:lastPrinted>
  <dcterms:created xsi:type="dcterms:W3CDTF">2011-01-11T10:25:48Z</dcterms:created>
  <dcterms:modified xsi:type="dcterms:W3CDTF">2024-12-27T07:18:46Z</dcterms:modified>
</cp:coreProperties>
</file>